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8bd625b47843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ample meal plan" sheetId="1" r:id="R1f43a60f04d046b8"/>
    <x:sheet xmlns:r="http://schemas.openxmlformats.org/officeDocument/2006/relationships" name="daily log" sheetId="2" r:id="Rc23f4bcc07c64750"/>
    <x:sheet xmlns:r="http://schemas.openxmlformats.org/officeDocument/2006/relationships" name="Food Database" sheetId="3" r:id="Rcf7260576ffa4737"/>
    <x:sheet xmlns:r="http://schemas.openxmlformats.org/officeDocument/2006/relationships" name="Jaydens cutting diet sample" sheetId="4" r:id="R829f3710c4f34cd0"/>
    <x:sheet xmlns:r="http://schemas.openxmlformats.org/officeDocument/2006/relationships" name="Jayden bulking diet sample" sheetId="5" r:id="Rf0887cd98c334c18"/>
  </x:sheets>
</x:workbook>
</file>

<file path=xl/sharedStrings.xml><?xml version="1.0" encoding="utf-8"?>
<x:sst xmlns:x="http://schemas.openxmlformats.org/spreadsheetml/2006/main">
  <x:si>
    <x:t xml:space="preserve">meal</x:t>
  </x:si>
  <x:si>
    <x:t xml:space="preserve">Food</x:t>
  </x:si>
  <x:si>
    <x:t xml:space="preserve">Serving size</x:t>
  </x:si>
  <x:si>
    <x:t xml:space="preserve">Calories</x:t>
  </x:si>
  <x:si>
    <x:t xml:space="preserve">Protein</x:t>
  </x:si>
  <x:si>
    <x:t xml:space="preserve">Number of serving</x:t>
  </x:si>
  <x:si>
    <x:t xml:space="preserve">Meal Totals</x:t>
  </x:si>
  <x:si>
    <x:t xml:space="preserve">Breakfast</x:t>
  </x:si>
  <x:si>
    <x:t xml:space="preserve">Lunch</x:t>
  </x:si>
  <x:si>
    <x:t xml:space="preserve">Dinner</x:t>
  </x:si>
  <x:si>
    <x:t xml:space="preserve">Snack</x:t>
  </x:si>
  <x:si>
    <x:t xml:space="preserve">Daily Total</x:t>
  </x:si>
  <x:si>
    <x:t xml:space="preserve">Daily Target</x:t>
  </x:si>
  <x:si>
    <x:t xml:space="preserve">Calorie Goal</x:t>
  </x:si>
  <x:si>
    <x:t xml:space="preserve">Protein Goal</x:t>
  </x:si>
  <x:si>
    <x:t xml:space="preserve">Calories Remaining</x:t>
  </x:si>
  <x:si>
    <x:t xml:space="preserve">Protein Remaining</x:t>
  </x:si>
</x:sst>
</file>

<file path=xl/styles.xml><?xml version="1.0" encoding="utf-8"?>
<x:styleSheet xmlns:x="http://schemas.openxmlformats.org/spreadsheetml/2006/main">
  <x:numFmts count="1">
    <x:numFmt numFmtId="200" formatCode="0.##"/>
  </x:numFmts>
  <x:fonts count="4">
    <x:font>
      <x:sz val="10"/>
      <x:color rgb="FF000000"/>
      <x:name val="Arial"/>
    </x:font>
    <x:font>
      <x:color theme="1"/>
      <x:name val="Arial"/>
    </x:font>
    <x:font>
      <x:b/>
      <x:color theme="1"/>
      <x:name val="Arial"/>
    </x:font>
    <x:font>
      <x:b/>
      <x:sz val="10"/>
      <x:color rgb="FF000000"/>
      <x:name val="Arial"/>
    </x:font>
  </x:fonts>
  <x:fills count="2">
    <x:fill>
      <x:patternFill patternType="none"/>
    </x:fill>
    <x:fill>
      <x:patternFill patternType="lightGray"/>
    </x:fill>
  </x:fills>
  <x:borders count="1">
    <x:border/>
  </x:borders>
  <x:cellStyleXfs count="1">
    <x:xf numFmtId="0" fontId="0" fillId="0" borderId="0" applyFont="1" applyAlignment="1"/>
  </x:cellStyleXfs>
  <x:cellXfs count="8">
    <x:xf numFmtId="0" fontId="0" fillId="0" borderId="0" xfId="0" applyFont="1" applyAlignment="1">
      <x:alignment vertical="bottom" wrapText="0"/>
    </x:xf>
    <x:xf numFmtId="0" fontId="1" fillId="0" borderId="0" xfId="0" applyFont="1" applyAlignment="1"/>
    <x:xf numFmtId="0" fontId="1" fillId="0" borderId="0" xfId="0" applyFont="1"/>
    <x:xf numFmtId="0" fontId="0" fillId="0" borderId="0" xfId="0" applyNumberFormat="1" applyFont="1" applyFill="1" applyBorder="1" applyAlignment="1">
      <x:alignment vertical="bottom" wrapText="1"/>
    </x:xf>
    <x:xf numFmtId="0" fontId="2" fillId="0" borderId="0" xfId="0" applyNumberFormat="1" applyFont="1" applyFill="1" applyBorder="1"/>
    <x:xf numFmtId="0" fontId="3" fillId="0" borderId="0" xfId="0" applyNumberFormat="1" applyFont="1" applyFill="1" applyBorder="1" applyAlignment="1">
      <x:alignment vertical="bottom" wrapText="0"/>
    </x:xf>
    <x:xf numFmtId="200" fontId="1" fillId="0" borderId="0" xfId="0" applyNumberFormat="1" applyFont="1" applyFill="1" applyBorder="1"/>
    <x:xf numFmtId="200" fontId="0" fillId="0" borderId="0" xfId="0" applyNumberFormat="1" applyFont="1" applyFill="1" applyBorder="1" applyAlignment="1">
      <x:alignment vertical="bottom" wrapText="0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21f5877e9141bb" /><Relationship Type="http://schemas.openxmlformats.org/officeDocument/2006/relationships/theme" Target="/xl/theme/theme1.xml" Id="R4c22fafd598142b7" /><Relationship Type="http://schemas.openxmlformats.org/officeDocument/2006/relationships/sharedStrings" Target="/xl/sharedStrings.xml" Id="R096b4381c2fe440c" /><Relationship Type="http://schemas.openxmlformats.org/officeDocument/2006/relationships/worksheet" Target="/xl/worksheets/sheet1.xml" Id="R1f43a60f04d046b8" /><Relationship Type="http://schemas.openxmlformats.org/officeDocument/2006/relationships/worksheet" Target="/xl/worksheets/sheet2.xml" Id="Rc23f4bcc07c64750" /><Relationship Type="http://schemas.openxmlformats.org/officeDocument/2006/relationships/worksheet" Target="/xl/worksheets/sheet3.xml" Id="Rcf7260576ffa4737" /><Relationship Type="http://schemas.openxmlformats.org/officeDocument/2006/relationships/worksheet" Target="/xl/worksheets/sheet4.xml" Id="R829f3710c4f34cd0" /><Relationship Type="http://schemas.openxmlformats.org/officeDocument/2006/relationships/worksheet" Target="/xl/worksheets/sheet5.xml" Id="Rf0887cd98c334c18" 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ColWidth="12.630000114440918" defaultRowHeight="15.75"/>
  <x:cols>
    <x:col min="1" max="1" width="14" hidden="0" customWidth="1"/>
    <x:col min="2" max="2" width="30" hidden="0" customWidth="1"/>
    <x:col min="3" max="3" width="20" hidden="0" customWidth="1"/>
    <x:col min="4" max="4" width="16" hidden="0" customWidth="1"/>
    <x:col min="5" max="5" width="16" hidden="0" customWidth="1"/>
    <x:col min="6" max="6" width="20" hidden="0" customWidth="1"/>
    <x:col min="7" max="7" width="3" hidden="0" customWidth="1"/>
    <x:col min="8" max="8" width="23" hidden="0" customWidth="1"/>
    <x:col min="9" max="9" width="17" hidden="0" customWidth="1"/>
    <x:col min="10" max="10" width="17" hidden="0" customWidth="1"/>
  </x:cols>
  <x:sheetData>
    <x:row r="1" ht="24" customHeight="1">
      <x:c r="A1" s="4" t="s">
        <x:v>0</x:v>
      </x:c>
      <x:c r="B1" s="4" t="s">
        <x:v>1</x:v>
      </x:c>
      <x:c r="C1" s="4" t="s">
        <x:v>2</x:v>
      </x:c>
      <x:c r="D1" s="4" t="s">
        <x:v>3</x:v>
      </x:c>
      <x:c r="E1" s="4" t="s">
        <x:v>4</x:v>
      </x:c>
      <x:c r="F1" s="4" t="s">
        <x:v>5</x:v>
      </x:c>
      <x:c r="G1" s="5"/>
      <x:c r="H1" s="4" t="s">
        <x:v>6</x:v>
      </x:c>
      <x:c r="I1" s="4" t="s">
        <x:v>3</x:v>
      </x:c>
      <x:c r="J1" s="4" t="s">
        <x:v>4</x:v>
      </x:c>
    </x:row>
    <x:row r="2" ht="24" customHeight="1">
      <x:c r="A2" s="1" t="str">
        <x:v>Breakfast</x:v>
      </x:c>
      <x:c r="B2" s="1" t="str">
        <x:v>Eggs</x:v>
      </x:c>
      <x:c r="C2" s="2" t="str">
        <x:f t="array" ref="C2">IF(B2="","",IFERROR(VLOOKUP(B2,'Food Database'!$B$2:$G$115,2,FALSE),"Check food"))</x:f>
        <x:v>1 egg</x:v>
      </x:c>
      <x:c r="D2" s="6" t="n">
        <x:f t="array" ref="D2">IF(B2="","",IF(F2="","Enter servings",IFERROR(IF(ISNUMBER(VLOOKUP(B2,'Food Database'!$B$2:$G$115,3,FALSE)),VLOOKUP(B2,'Food Database'!$B$2:$G$115,3,FALSE)*F2,"Check label"),"Check food")))</x:f>
        <x:v>420</x:v>
      </x:c>
      <x:c r="E2" s="6" t="n">
        <x:f t="array" ref="E2">IF(B2="","",IF(F2="","Enter servings",IFERROR(IF(COUNTIFS('Food Database'!$B$2:$B$115,B2,'Food Database'!$E$2:$E$115,"&lt;&gt;")=0,"Not listed",VLOOKUP(B2,'Food Database'!$B$2:$G$115,4,FALSE)*F2),"Check food")))</x:f>
        <x:v>42</x:v>
      </x:c>
      <x:c r="F2" s="6">
        <x:v>6.0</x:v>
      </x:c>
      <x:c r="H2" s="1" t="s">
        <x:v>7</x:v>
      </x:c>
      <x:c r="I2" s="6" t="n">
        <x:f t="shared" ref="I2:I5" si="1">SUMIF($A$2:$A$17,H2,$D$2:$D$17)</x:f>
        <x:v>1050</x:v>
      </x:c>
      <x:c r="J2" s="6" t="n">
        <x:f t="shared" ref="J2:J5" si="2">SUMIF($A$2:$A$17,H2,$E$2:$E$17)</x:f>
        <x:v>96</x:v>
      </x:c>
    </x:row>
    <x:row r="3" ht="24" customHeight="1">
      <x:c r="A3" s="1" t="str">
        <x:v>Breakfast</x:v>
      </x:c>
      <x:c r="B3" s="1" t="str">
        <x:v>American cheese</x:v>
      </x:c>
      <x:c r="C3" s="2" t="str">
        <x:f t="array" ref="C3">IF(B3="","",IFERROR(VLOOKUP(B3,'Food Database'!$B$2:$G$115,2,FALSE),"Check food"))</x:f>
        <x:v>1 slice</x:v>
      </x:c>
      <x:c r="D3" s="6" t="n">
        <x:f t="array" ref="D3">IF(B3="","",IF(F3="","Enter servings",IFERROR(IF(ISNUMBER(VLOOKUP(B3,'Food Database'!$B$2:$G$115,3,FALSE)),VLOOKUP(B3,'Food Database'!$B$2:$G$115,3,FALSE)*F3,"Check label"),"Check food")))</x:f>
        <x:v>320</x:v>
      </x:c>
      <x:c r="E3" s="6" t="n">
        <x:f t="array" ref="E3">IF(B3="","",IF(F3="","Enter servings",IFERROR(IF(COUNTIFS('Food Database'!$B$2:$B$115,B3,'Food Database'!$E$2:$E$115,"&lt;&gt;")=0,"Not listed",VLOOKUP(B3,'Food Database'!$B$2:$G$115,4,FALSE)*F3),"Check food")))</x:f>
        <x:v>20</x:v>
      </x:c>
      <x:c r="F3" s="6">
        <x:v>4.0</x:v>
      </x:c>
      <x:c r="H3" s="1" t="s">
        <x:v>8</x:v>
      </x:c>
      <x:c r="I3" s="6" t="n">
        <x:f t="shared" si="1">SUMIF($A$2:$A$17,H3,$D$2:$D$17)</x:f>
        <x:v>0</x:v>
      </x:c>
      <x:c r="J3" s="6" t="n">
        <x:f t="shared" si="2">SUMIF($A$2:$A$17,H3,$E$2:$E$17)</x:f>
        <x:v>0</x:v>
      </x:c>
    </x:row>
    <x:row r="4" ht="24" customHeight="1">
      <x:c r="A4" s="1" t="str">
        <x:v>Breakfast</x:v>
      </x:c>
      <x:c r="B4" s="1" t="str">
        <x:v>Greek yogurt</x:v>
      </x:c>
      <x:c r="C4" s="2" t="str">
        <x:f t="array" ref="C4">IF(B4="","",IFERROR(VLOOKUP(B4,'Food Database'!$B$2:$G$115,2,FALSE),"Check food"))</x:f>
        <x:v>1 Cup</x:v>
      </x:c>
      <x:c r="D4" s="6" t="n">
        <x:f t="array" ref="D4">IF(B4="","",IF(F4="","Enter servings",IFERROR(IF(ISNUMBER(VLOOKUP(B4,'Food Database'!$B$2:$G$115,3,FALSE)),VLOOKUP(B4,'Food Database'!$B$2:$G$115,3,FALSE)*F4,"Check label"),"Check food")))</x:f>
        <x:v>110</x:v>
      </x:c>
      <x:c r="E4" s="6" t="n">
        <x:f t="array" ref="E4">IF(B4="","",IF(F4="","Enter servings",IFERROR(IF(COUNTIFS('Food Database'!$B$2:$B$115,B4,'Food Database'!$E$2:$E$115,"&lt;&gt;")=0,"Not listed",VLOOKUP(B4,'Food Database'!$B$2:$G$115,4,FALSE)*F4),"Check food")))</x:f>
        <x:v>10</x:v>
      </x:c>
      <x:c r="F4" s="6">
        <x:v>1.0</x:v>
      </x:c>
      <x:c r="H4" s="1" t="s">
        <x:v>9</x:v>
      </x:c>
      <x:c r="I4" s="6" t="n">
        <x:f t="shared" si="1">SUMIF($A$2:$A$17,H4,$D$2:$D$17)</x:f>
        <x:v>705</x:v>
      </x:c>
      <x:c r="J4" s="6" t="n">
        <x:f t="shared" si="2">SUMIF($A$2:$A$17,H4,$E$2:$E$17)</x:f>
        <x:v>84</x:v>
      </x:c>
    </x:row>
    <x:row r="5" ht="24" customHeight="1">
      <x:c r="A5" s="1" t="str">
        <x:v>Breakfast</x:v>
      </x:c>
      <x:c r="B5" s="1" t="str">
        <x:v>Turkey bacon</x:v>
      </x:c>
      <x:c r="C5" s="2" t="str">
        <x:f t="array" ref="C5">IF(B5="","",IFERROR(VLOOKUP(B5,'Food Database'!$B$2:$G$115,2,FALSE),"Check food"))</x:f>
        <x:v>1 slice</x:v>
      </x:c>
      <x:c r="D5" s="6" t="n">
        <x:f t="array" ref="D5">IF(B5="","",IF(F5="","Enter servings",IFERROR(IF(ISNUMBER(VLOOKUP(B5,'Food Database'!$B$2:$G$115,3,FALSE)),VLOOKUP(B5,'Food Database'!$B$2:$G$115,3,FALSE)*F5,"Check label"),"Check food")))</x:f>
        <x:v>200</x:v>
      </x:c>
      <x:c r="E5" s="6" t="n">
        <x:f t="array" ref="E5">IF(B5="","",IF(F5="","Enter servings",IFERROR(IF(COUNTIFS('Food Database'!$B$2:$B$115,B5,'Food Database'!$E$2:$E$115,"&lt;&gt;")=0,"Not listed",VLOOKUP(B5,'Food Database'!$B$2:$G$115,4,FALSE)*F5),"Check food")))</x:f>
        <x:v>24</x:v>
      </x:c>
      <x:c r="F5" s="6">
        <x:v>4.0</x:v>
      </x:c>
      <x:c r="H5" s="1" t="s">
        <x:v>10</x:v>
      </x:c>
      <x:c r="I5" s="6" t="n">
        <x:f t="shared" si="1">SUMIF($A$2:$A$17,H5,$D$2:$D$17)</x:f>
        <x:v>570</x:v>
      </x:c>
      <x:c r="J5" s="6" t="n">
        <x:f t="shared" si="2">SUMIF($A$2:$A$17,H5,$E$2:$E$17)</x:f>
        <x:v>4</x:v>
      </x:c>
    </x:row>
    <x:row r="6" ht="24" customHeight="1">
      <x:c r="A6" s="1" t="str">
        <x:v>Breakfast</x:v>
      </x:c>
      <x:c r="B6" s="2"/>
      <x:c r="C6" s="2" t="str">
        <x:f t="array" ref="C6">IF(B6="","",IFERROR(VLOOKUP(B6,'Food Database'!$B$2:$G$115,2,FALSE),"Check food"))</x:f>
      </x:c>
      <x:c r="D6" s="6" t="str">
        <x:f t="array" ref="D6">IF(B6="","",IF(F6="","Enter servings",IFERROR(IF(ISNUMBER(VLOOKUP(B6,'Food Database'!$B$2:$G$115,3,FALSE)),VLOOKUP(B6,'Food Database'!$B$2:$G$115,3,FALSE)*F6,"Check label"),"Check food")))</x:f>
      </x:c>
      <x:c r="E6" s="6" t="str">
        <x:f t="array" ref="E6">IF(B6="","",IF(F6="","Enter servings",IFERROR(IF(COUNTIFS('Food Database'!$B$2:$B$115,B6,'Food Database'!$E$2:$E$115,"&lt;&gt;")=0,"Not listed",VLOOKUP(B6,'Food Database'!$B$2:$G$115,4,FALSE)*F6),"Check food")))</x:f>
      </x:c>
      <x:c r="F6" s="6">
        <x:v>1.0</x:v>
      </x:c>
      <x:c r="I6" s="7"/>
      <x:c r="J6" s="7"/>
    </x:row>
    <x:row r="7" ht="24" customHeight="1">
      <x:c r="A7" s="1" t="str">
        <x:v>Lunch</x:v>
      </x:c>
      <x:c r="B7" s="2"/>
      <x:c r="C7" s="2" t="str">
        <x:f t="array" ref="C7">IF(B7="","",IFERROR(VLOOKUP(B7,'Food Database'!$B$2:$G$115,2,FALSE),"Check food"))</x:f>
      </x:c>
      <x:c r="D7" s="6" t="str">
        <x:f t="array" ref="D7">IF(B7="","",IF(F7="","Enter servings",IFERROR(IF(ISNUMBER(VLOOKUP(B7,'Food Database'!$B$2:$G$115,3,FALSE)),VLOOKUP(B7,'Food Database'!$B$2:$G$115,3,FALSE)*F7,"Check label"),"Check food")))</x:f>
      </x:c>
      <x:c r="E7" s="6" t="str">
        <x:f t="array" ref="E7">IF(B7="","",IF(F7="","Enter servings",IFERROR(IF(COUNTIFS('Food Database'!$B$2:$B$115,B7,'Food Database'!$E$2:$E$115,"&lt;&gt;")=0,"Not listed",VLOOKUP(B7,'Food Database'!$B$2:$G$115,4,FALSE)*F7),"Check food")))</x:f>
      </x:c>
      <x:c r="F7" s="6">
        <x:v>1.0</x:v>
      </x:c>
      <x:c r="H7" s="1" t="s">
        <x:v>11</x:v>
      </x:c>
      <x:c r="I7" s="6" t="s">
        <x:v>3</x:v>
      </x:c>
      <x:c r="J7" s="6" t="s">
        <x:v>4</x:v>
      </x:c>
    </x:row>
    <x:row r="8" ht="24" customHeight="1">
      <x:c r="A8" s="1" t="str">
        <x:v>Lunch</x:v>
      </x:c>
      <x:c r="B8" s="2"/>
      <x:c r="C8" s="2" t="str">
        <x:f t="array" ref="C8">IF(B8="","",IFERROR(VLOOKUP(B8,'Food Database'!$B$2:$G$115,2,FALSE),"Check food"))</x:f>
      </x:c>
      <x:c r="D8" s="6" t="str">
        <x:f t="array" ref="D8">IF(B8="","",IF(F8="","Enter servings",IFERROR(IF(ISNUMBER(VLOOKUP(B8,'Food Database'!$B$2:$G$115,3,FALSE)),VLOOKUP(B8,'Food Database'!$B$2:$G$115,3,FALSE)*F8,"Check label"),"Check food")))</x:f>
      </x:c>
      <x:c r="E8" s="6" t="str">
        <x:f t="array" ref="E8">IF(B8="","",IF(F8="","Enter servings",IFERROR(IF(COUNTIFS('Food Database'!$B$2:$B$115,B8,'Food Database'!$E$2:$E$115,"&lt;&gt;")=0,"Not listed",VLOOKUP(B8,'Food Database'!$B$2:$G$115,4,FALSE)*F8),"Check food")))</x:f>
      </x:c>
      <x:c r="F8" s="6">
        <x:v>2.0</x:v>
      </x:c>
      <x:c r="I8" s="6" t="n">
        <x:f t="shared" ref="I8:J8" si="3">SUM(I2:I5)</x:f>
        <x:v>2325</x:v>
      </x:c>
      <x:c r="J8" s="6">
        <x:f t="shared" si="3"/>
        <x:v>184</x:v>
      </x:c>
    </x:row>
    <x:row r="9" ht="24" customHeight="1">
      <x:c r="A9" s="1" t="str">
        <x:v>Lunch</x:v>
      </x:c>
      <x:c r="B9" s="2"/>
      <x:c r="C9" s="2" t="str">
        <x:f t="array" ref="C9">IF(B9="","",IFERROR(VLOOKUP(B9,'Food Database'!$B$2:$G$115,2,FALSE),"Check food"))</x:f>
      </x:c>
      <x:c r="D9" s="6" t="str">
        <x:f t="array" ref="D9">IF(B9="","",IF(F9="","Enter servings",IFERROR(IF(ISNUMBER(VLOOKUP(B9,'Food Database'!$B$2:$G$115,3,FALSE)),VLOOKUP(B9,'Food Database'!$B$2:$G$115,3,FALSE)*F9,"Check label"),"Check food")))</x:f>
      </x:c>
      <x:c r="E9" s="6" t="str">
        <x:f t="array" ref="E9">IF(B9="","",IF(F9="","Enter servings",IFERROR(IF(COUNTIFS('Food Database'!$B$2:$B$115,B9,'Food Database'!$E$2:$E$115,"&lt;&gt;")=0,"Not listed",VLOOKUP(B9,'Food Database'!$B$2:$G$115,4,FALSE)*F9),"Check food")))</x:f>
      </x:c>
      <x:c r="F9" s="6">
        <x:v>1.0</x:v>
      </x:c>
      <x:c r="I9" s="7"/>
      <x:c r="J9" s="7"/>
    </x:row>
    <x:row r="10" ht="24" customHeight="1">
      <x:c r="A10" s="1" t="str">
        <x:v>Lunch</x:v>
      </x:c>
      <x:c r="B10" s="1"/>
      <x:c r="C10" s="2" t="str">
        <x:f t="array" ref="C10">IF(B10="","",IFERROR(VLOOKUP(B10,'Food Database'!$B$2:$G$115,2,FALSE),"Check food"))</x:f>
      </x:c>
      <x:c r="D10" s="6" t="str">
        <x:f t="array" ref="D10">IF(B10="","",IF(F10="","Enter servings",IFERROR(IF(ISNUMBER(VLOOKUP(B10,'Food Database'!$B$2:$G$115,3,FALSE)),VLOOKUP(B10,'Food Database'!$B$2:$G$115,3,FALSE)*F10,"Check label"),"Check food")))</x:f>
      </x:c>
      <x:c r="E10" s="6" t="str">
        <x:f t="array" ref="E10">IF(B10="","",IF(F10="","Enter servings",IFERROR(IF(COUNTIFS('Food Database'!$B$2:$B$115,B10,'Food Database'!$E$2:$E$115,"&lt;&gt;")=0,"Not listed",VLOOKUP(B10,'Food Database'!$B$2:$G$115,4,FALSE)*F10),"Check food")))</x:f>
      </x:c>
      <x:c r="F10" s="6">
        <x:v>1.0</x:v>
      </x:c>
      <x:c r="H10" s="1" t="s">
        <x:v>12</x:v>
      </x:c>
      <x:c r="I10" s="6" t="str">
        <x:v>Personal targets</x:v>
      </x:c>
      <x:c r="J10" s="7"/>
    </x:row>
    <x:row r="11" ht="24" customHeight="1">
      <x:c r="A11" s="1" t="str">
        <x:v>Dinner</x:v>
      </x:c>
      <x:c r="B11" s="1" t="str">
        <x:v>Chicken Breast</x:v>
      </x:c>
      <x:c r="C11" s="2" t="str">
        <x:f t="array" ref="C11">IF(B11="","",IFERROR(VLOOKUP(B11,'Food Database'!$B$2:$G$115,2,FALSE),"Check food"))</x:f>
        <x:v>4 OZ</x:v>
      </x:c>
      <x:c r="D11" s="6" t="n">
        <x:f t="array" ref="D11">IF(B11="","",IF(F11="","Enter servings",IFERROR(IF(ISNUMBER(VLOOKUP(B11,'Food Database'!$B$2:$G$115,3,FALSE)),VLOOKUP(B11,'Food Database'!$B$2:$G$115,3,FALSE)*F11,"Check label"),"Check food")))</x:f>
        <x:v>360</x:v>
      </x:c>
      <x:c r="E11" s="6" t="n">
        <x:f t="array" ref="E11">IF(B11="","",IF(F11="","Enter servings",IFERROR(IF(COUNTIFS('Food Database'!$B$2:$B$115,B11,'Food Database'!$E$2:$E$115,"&lt;&gt;")=0,"Not listed",VLOOKUP(B11,'Food Database'!$B$2:$G$115,4,FALSE)*F11),"Check food")))</x:f>
        <x:v>72</x:v>
      </x:c>
      <x:c r="F11" s="6">
        <x:v>3.0</x:v>
      </x:c>
      <x:c r="H11" s="1" t="s">
        <x:v>13</x:v>
      </x:c>
      <x:c r="I11" s="6">
        <x:v>2500.0</x:v>
      </x:c>
      <x:c r="J11" s="7"/>
    </x:row>
    <x:row r="12" ht="24" customHeight="1">
      <x:c r="A12" s="1" t="str">
        <x:v>Dinner</x:v>
      </x:c>
      <x:c r="B12" s="1" t="str">
        <x:v>White rice, cooked</x:v>
      </x:c>
      <x:c r="C12" s="2" t="str">
        <x:f t="array" ref="C12">IF(B12="","",IFERROR(VLOOKUP(B12,'Food Database'!$B$2:$G$115,2,FALSE),"Check food"))</x:f>
        <x:v>1 Cup</x:v>
      </x:c>
      <x:c r="D12" s="6" t="n">
        <x:f t="array" ref="D12">IF(B12="","",IF(F12="","Enter servings",IFERROR(IF(ISNUMBER(VLOOKUP(B12,'Food Database'!$B$2:$G$115,3,FALSE)),VLOOKUP(B12,'Food Database'!$B$2:$G$115,3,FALSE)*F12,"Check label"),"Check food")))</x:f>
        <x:v>205</x:v>
      </x:c>
      <x:c r="E12" s="6" t="str">
        <x:f t="array" ref="E12">IF(B12="","",IF(F12="","Enter servings",IFERROR(IF(COUNTIFS('Food Database'!$B$2:$B$115,B12,'Food Database'!$E$2:$E$115,"&lt;&gt;")=0,"Not listed",VLOOKUP(B12,'Food Database'!$B$2:$G$115,4,FALSE)*F12),"Check food")))</x:f>
        <x:v>Not listed</x:v>
      </x:c>
      <x:c r="F12" s="6">
        <x:v>1.0</x:v>
      </x:c>
      <x:c r="H12" s="1" t="s">
        <x:v>14</x:v>
      </x:c>
      <x:c r="I12" s="6">
        <x:v>180.0</x:v>
      </x:c>
      <x:c r="J12" s="7"/>
    </x:row>
    <x:row r="13" ht="24" customHeight="1">
      <x:c r="A13" s="1" t="str">
        <x:v>Dinner</x:v>
      </x:c>
      <x:c r="B13" s="1" t="str">
        <x:v>Fried egg</x:v>
      </x:c>
      <x:c r="C13" s="2" t="str">
        <x:f t="array" ref="C13">IF(B13="","",IFERROR(VLOOKUP(B13,'Food Database'!$B$2:$G$115,2,FALSE),"Check food"))</x:f>
        <x:v>1 egg</x:v>
      </x:c>
      <x:c r="D13" s="6" t="n">
        <x:f t="array" ref="D13">IF(B13="","",IF(F13="","Enter servings",IFERROR(IF(ISNUMBER(VLOOKUP(B13,'Food Database'!$B$2:$G$115,3,FALSE)),VLOOKUP(B13,'Food Database'!$B$2:$G$115,3,FALSE)*F13,"Check label"),"Check food")))</x:f>
        <x:v>140</x:v>
      </x:c>
      <x:c r="E13" s="6" t="n">
        <x:f t="array" ref="E13">IF(B13="","",IF(F13="","Enter servings",IFERROR(IF(COUNTIFS('Food Database'!$B$2:$B$115,B13,'Food Database'!$E$2:$E$115,"&lt;&gt;")=0,"Not listed",VLOOKUP(B13,'Food Database'!$B$2:$G$115,4,FALSE)*F13),"Check food")))</x:f>
        <x:v>12</x:v>
      </x:c>
      <x:c r="F13" s="6">
        <x:v>2.0</x:v>
      </x:c>
      <x:c r="H13" s="1" t="s">
        <x:v>15</x:v>
      </x:c>
      <x:c r="I13" s="6" t="n">
        <x:f>IF(I11="","",I11-I8)</x:f>
        <x:v>175</x:v>
      </x:c>
      <x:c r="J13" s="7"/>
    </x:row>
    <x:row r="14" ht="24" customHeight="1">
      <x:c r="A14" s="1" t="str">
        <x:v>Dinner</x:v>
      </x:c>
      <x:c r="B14" s="2"/>
      <x:c r="C14" s="2" t="str">
        <x:f t="array" ref="C14">IF(B14="","",IFERROR(VLOOKUP(B14,'Food Database'!$B$2:$G$115,2,FALSE),"Check food"))</x:f>
      </x:c>
      <x:c r="D14" s="6" t="str">
        <x:f t="array" ref="D14">IF(B14="","",IF(F14="","Enter servings",IFERROR(IF(ISNUMBER(VLOOKUP(B14,'Food Database'!$B$2:$G$115,3,FALSE)),VLOOKUP(B14,'Food Database'!$B$2:$G$115,3,FALSE)*F14,"Check label"),"Check food")))</x:f>
      </x:c>
      <x:c r="E14" s="6" t="str">
        <x:f t="array" ref="E14">IF(B14="","",IF(F14="","Enter servings",IFERROR(IF(COUNTIFS('Food Database'!$B$2:$B$115,B14,'Food Database'!$E$2:$E$115,"&lt;&gt;")=0,"Not listed",VLOOKUP(B14,'Food Database'!$B$2:$G$115,4,FALSE)*F14),"Check food")))</x:f>
      </x:c>
      <x:c r="F14" s="6"/>
      <x:c r="H14" s="1" t="s">
        <x:v>16</x:v>
      </x:c>
      <x:c r="I14" s="6" t="n">
        <x:f>IF(I12="","",I12-J8)</x:f>
        <x:v>-4</x:v>
      </x:c>
      <x:c r="J14" s="7"/>
    </x:row>
    <x:row r="15" ht="24" customHeight="1">
      <x:c r="A15" s="1" t="str">
        <x:v>Snack</x:v>
      </x:c>
      <x:c r="B15" s="1" t="str">
        <x:v>Rice cakes</x:v>
      </x:c>
      <x:c r="C15" s="2" t="str">
        <x:f t="array" ref="C15">IF(B15="","",IFERROR(VLOOKUP(B15,'Food Database'!$B$2:$G$115,2,FALSE),"Check food"))</x:f>
        <x:v>1 cake</x:v>
      </x:c>
      <x:c r="D15" s="6" t="n">
        <x:f t="array" ref="D15">IF(B15="","",IF(F15="","Enter servings",IFERROR(IF(ISNUMBER(VLOOKUP(B15,'Food Database'!$B$2:$G$115,3,FALSE)),VLOOKUP(B15,'Food Database'!$B$2:$G$115,3,FALSE)*F15,"Check label"),"Check food")))</x:f>
        <x:v>180</x:v>
      </x:c>
      <x:c r="E15" s="6" t="str">
        <x:f t="array" ref="E15">IF(B15="","",IF(F15="","Enter servings",IFERROR(IF(COUNTIFS('Food Database'!$B$2:$B$115,B15,'Food Database'!$E$2:$E$115,"&lt;&gt;")=0,"Not listed",VLOOKUP(B15,'Food Database'!$B$2:$G$115,4,FALSE)*F15),"Check food")))</x:f>
        <x:v>Not listed</x:v>
      </x:c>
      <x:c r="F15" s="6">
        <x:v>3.0</x:v>
      </x:c>
    </x:row>
    <x:row r="16" ht="24" customHeight="1">
      <x:c r="A16" s="1" t="str">
        <x:v>Snack</x:v>
      </x:c>
      <x:c r="B16" s="1" t="str">
        <x:v>Drizzles</x:v>
      </x:c>
      <x:c r="C16" s="2" t="str">
        <x:f t="array" ref="C16">IF(B16="","",IFERROR(VLOOKUP(B16,'Food Database'!$B$2:$G$115,2,FALSE),"Check food"))</x:f>
        <x:v>28 pieces</x:v>
      </x:c>
      <x:c r="D16" s="6" t="n">
        <x:f t="array" ref="D16">IF(B16="","",IF(F16="","Enter servings",IFERROR(IF(ISNUMBER(VLOOKUP(B16,'Food Database'!$B$2:$G$115,3,FALSE)),VLOOKUP(B16,'Food Database'!$B$2:$G$115,3,FALSE)*F16,"Check label"),"Check food")))</x:f>
        <x:v>240</x:v>
      </x:c>
      <x:c r="E16" s="6" t="n">
        <x:f t="array" ref="E16">IF(B16="","",IF(F16="","Enter servings",IFERROR(IF(COUNTIFS('Food Database'!$B$2:$B$115,B16,'Food Database'!$E$2:$E$115,"&lt;&gt;")=0,"Not listed",VLOOKUP(B16,'Food Database'!$B$2:$G$115,4,FALSE)*F16),"Check food")))</x:f>
        <x:v>4</x:v>
      </x:c>
      <x:c r="F16" s="6">
        <x:v>2.0</x:v>
      </x:c>
      <x:c r="H16" s="3" t="str">
        <x:f>IF(COUNTIF(C2:E17,"Check*")+COUNTIF(C2:E17,"Not listed")+COUNTIF(C2:E17,"Enter servings")&gt;0,"PARTIAL TOTALS: check flagged rows; missing values are excluded.","Totals include all entered foods and servings.")</x:f>
        <x:v>PARTIAL TOTALS: check flagged rows; missing values are excluded.</x:v>
      </x:c>
      <x:c r="I16" s="3"/>
      <x:c r="J16" s="3"/>
    </x:row>
    <x:row r="17" ht="24" customHeight="1">
      <x:c r="A17" s="1" t="str">
        <x:v>Snack</x:v>
      </x:c>
      <x:c r="B17" s="1" t="str">
        <x:v>English muffin</x:v>
      </x:c>
      <x:c r="C17" s="2" t="str">
        <x:f t="array" ref="C17">IF(B17="","",IFERROR(VLOOKUP(B17,'Food Database'!$B$2:$G$115,2,FALSE),"Check food"))</x:f>
        <x:v>1 muffin</x:v>
      </x:c>
      <x:c r="D17" s="6" t="n">
        <x:f t="array" ref="D17">IF(B17="","",IF(F17="","Enter servings",IFERROR(IF(ISNUMBER(VLOOKUP(B17,'Food Database'!$B$2:$G$115,3,FALSE)),VLOOKUP(B17,'Food Database'!$B$2:$G$115,3,FALSE)*F17,"Check label"),"Check food")))</x:f>
        <x:v>150</x:v>
      </x:c>
      <x:c r="E17" s="6" t="str">
        <x:f t="array" ref="E17">IF(B17="","",IF(F17="","Enter servings",IFERROR(IF(COUNTIFS('Food Database'!$B$2:$B$115,B17,'Food Database'!$E$2:$E$115,"&lt;&gt;")=0,"Not listed",VLOOKUP(B17,'Food Database'!$B$2:$G$115,4,FALSE)*F17),"Check food")))</x:f>
        <x:v>Not listed</x:v>
      </x:c>
      <x:c r="F17" s="6">
        <x:v>1.0</x:v>
      </x:c>
      <x:c r="H17" s="3"/>
      <x:c r="I17" s="3"/>
      <x:c r="J17" s="3"/>
    </x:row>
    <x:row r="18" ht="24" customHeight="1">
      <x:c r="H18" s="3"/>
      <x:c r="I18" s="3"/>
      <x:c r="J18" s="3"/>
    </x:row>
    <x:row r="20" ht="30" customHeight="1">
      <x:c r="A20" s="3" t="str">
        <x:v>EXAMPLE ONLY: meals and targets illustrate Jayden’s plan; they are not personal recommendations.</x:v>
      </x:c>
      <x:c r="B20" s="3"/>
      <x:c r="C20" s="3"/>
      <x:c r="D20" s="3"/>
      <x:c r="E20" s="3"/>
      <x:c r="F20" s="3"/>
      <x:c r="G20" s="3"/>
      <x:c r="H20" s="3"/>
      <x:c r="I20" s="3"/>
      <x:c r="J20" s="3"/>
    </x:row>
    <x:row r="21" ht="30" customHeight="1">
      <x:c r="A21" s="3" t="str">
        <x:v>Duplicate the daily log tab and name it with the date before starting a new day. History is not saved automatically.</x:v>
      </x:c>
      <x:c r="B21" s="3"/>
      <x:c r="C21" s="3"/>
      <x:c r="D21" s="3"/>
      <x:c r="E21" s="3"/>
      <x:c r="F21" s="3"/>
      <x:c r="G21" s="3"/>
      <x:c r="H21" s="3"/>
      <x:c r="I21" s="3"/>
      <x:c r="J21" s="3"/>
    </x:row>
    <x:row r="22" ht="30" customHeight="1">
      <x:c r="A22" s="3" t="str">
        <x:v>Edit food-label values in Food Database when needed. Missing nutrients are flagged; totals can be incomplete.</x:v>
      </x:c>
      <x:c r="B22" s="3"/>
      <x:c r="C22" s="3"/>
      <x:c r="D22" s="3"/>
      <x:c r="E22" s="3"/>
      <x:c r="F22" s="3"/>
      <x:c r="G22" s="3"/>
      <x:c r="H22" s="3"/>
      <x:c r="I22" s="3"/>
      <x:c r="J22" s="3"/>
    </x:row>
  </x:sheetData>
  <x:mergeCells>
    <x:mergeCell ref="H16:J18"/>
    <x:mergeCell ref="A20:J20"/>
    <x:mergeCell ref="A21:J21"/>
    <x:mergeCell ref="A22:J22"/>
  </x:mergeCells>
  <x:dataValidations count="3">
    <x:dataValidation type="list" allowBlank="1" sqref="B2:B17">
      <x:formula1>'Food Database'!$B$2:$B$115</x:formula1>
    </x:dataValidation>
    <x:dataValidation type="list" sqref="A2:A17">
      <x:formula1>"Breakfast,Lunch,Dinner,Snack"</x:formula1>
    </x:dataValidation>
    <x:dataValidation type="decimal" operator="greaterThanOrEqual" sqref="F2:F17">
      <x:formula1>0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ColWidth="12.630000114440918" defaultRowHeight="15.75"/>
  <x:cols>
    <x:col min="1" max="1" width="14" hidden="0" customWidth="1"/>
    <x:col min="2" max="2" width="30" hidden="0" customWidth="1"/>
    <x:col min="3" max="3" width="20" hidden="0" customWidth="1"/>
    <x:col min="4" max="4" width="16" hidden="0" customWidth="1"/>
    <x:col min="5" max="5" width="16" hidden="0" customWidth="1"/>
    <x:col min="6" max="6" width="20" hidden="0" customWidth="1"/>
    <x:col min="7" max="7" width="3" hidden="0" customWidth="1"/>
    <x:col min="8" max="8" width="23" hidden="0" customWidth="1"/>
    <x:col min="9" max="9" width="17" hidden="0" customWidth="1"/>
    <x:col min="10" max="10" width="17" hidden="0" customWidth="1"/>
  </x:cols>
  <x:sheetData>
    <x:row r="1" ht="24" customHeight="1">
      <x:c r="A1" s="4" t="s">
        <x:v>0</x:v>
      </x:c>
      <x:c r="B1" s="4" t="s">
        <x:v>1</x:v>
      </x:c>
      <x:c r="C1" s="4" t="s">
        <x:v>2</x:v>
      </x:c>
      <x:c r="D1" s="4" t="s">
        <x:v>3</x:v>
      </x:c>
      <x:c r="E1" s="4" t="s">
        <x:v>4</x:v>
      </x:c>
      <x:c r="F1" s="4" t="s">
        <x:v>5</x:v>
      </x:c>
      <x:c r="G1" s="5"/>
      <x:c r="H1" s="4" t="s">
        <x:v>6</x:v>
      </x:c>
      <x:c r="I1" s="4" t="s">
        <x:v>3</x:v>
      </x:c>
      <x:c r="J1" s="4" t="s">
        <x:v>4</x:v>
      </x:c>
    </x:row>
    <x:row r="2" ht="24" customHeight="1">
      <x:c r="A2" s="1" t="str">
        <x:v>Breakfast</x:v>
      </x:c>
      <x:c r="B2" s="2"/>
      <x:c r="C2" t="str">
        <x:f>IF(B2="","",IFERROR(VLOOKUP(B2,'Food Database'!$B$2:$G$115,2,FALSE),"Check food"))</x:f>
      </x:c>
      <x:c r="D2" s="7" t="str">
        <x:f>IF(B2="","",IF(F2="","Enter servings",IFERROR(IF(ISNUMBER(VLOOKUP(B2,'Food Database'!$B$2:$G$115,3,FALSE)),VLOOKUP(B2,'Food Database'!$B$2:$G$115,3,FALSE)*F2,"Check label"),"Check food")))</x:f>
      </x:c>
      <x:c r="E2" s="7" t="str">
        <x:f>IF(B2="","",IF(F2="","Enter servings",IFERROR(IF(COUNTIFS('Food Database'!$B$2:$B$115,B2,'Food Database'!$E$2:$E$115,"&lt;&gt;")=0,"Not listed",VLOOKUP(B2,'Food Database'!$B$2:$G$115,4,FALSE)*F2),"Check food")))</x:f>
      </x:c>
      <x:c r="F2" s="7" t="n">
        <x:v>1</x:v>
      </x:c>
      <x:c r="H2" s="1" t="s">
        <x:v>7</x:v>
      </x:c>
      <x:c r="I2" s="6" t="n">
        <x:f t="shared" ref="I2:I5" si="1">SUMIF($A$2:$A$17,H2,$D$2:$D$17)</x:f>
        <x:v>0</x:v>
      </x:c>
      <x:c r="J2" s="6" t="n">
        <x:f t="shared" ref="J2:J5" si="2">SUMIF($A$2:$A$17,H2,$E$2:$E$17)</x:f>
        <x:v>0</x:v>
      </x:c>
    </x:row>
    <x:row r="3" ht="24" customHeight="1">
      <x:c r="A3" s="1" t="str">
        <x:v>Breakfast</x:v>
      </x:c>
      <x:c r="B3" s="2"/>
      <x:c r="C3" t="str">
        <x:f>IF(B3="","",IFERROR(VLOOKUP(B3,'Food Database'!$B$2:$G$115,2,FALSE),"Check food"))</x:f>
      </x:c>
      <x:c r="D3" s="7" t="str">
        <x:f>IF(B3="","",IF(F3="","Enter servings",IFERROR(IF(ISNUMBER(VLOOKUP(B3,'Food Database'!$B$2:$G$115,3,FALSE)),VLOOKUP(B3,'Food Database'!$B$2:$G$115,3,FALSE)*F3,"Check label"),"Check food")))</x:f>
      </x:c>
      <x:c r="E3" s="7" t="str">
        <x:f>IF(B3="","",IF(F3="","Enter servings",IFERROR(IF(COUNTIFS('Food Database'!$B$2:$B$115,B3,'Food Database'!$E$2:$E$115,"&lt;&gt;")=0,"Not listed",VLOOKUP(B3,'Food Database'!$B$2:$G$115,4,FALSE)*F3),"Check food")))</x:f>
      </x:c>
      <x:c r="F3" s="7" t="n">
        <x:v>1</x:v>
      </x:c>
      <x:c r="H3" s="1" t="s">
        <x:v>8</x:v>
      </x:c>
      <x:c r="I3" s="6" t="n">
        <x:f t="shared" si="1">SUMIF($A$2:$A$17,H3,$D$2:$D$17)</x:f>
        <x:v>0</x:v>
      </x:c>
      <x:c r="J3" s="6" t="n">
        <x:f t="shared" si="2">SUMIF($A$2:$A$17,H3,$E$2:$E$17)</x:f>
        <x:v>0</x:v>
      </x:c>
    </x:row>
    <x:row r="4" ht="24" customHeight="1">
      <x:c r="A4" s="1" t="str">
        <x:v>Breakfast</x:v>
      </x:c>
      <x:c r="B4" s="2"/>
      <x:c r="C4" t="str">
        <x:f>IF(B4="","",IFERROR(VLOOKUP(B4,'Food Database'!$B$2:$G$115,2,FALSE),"Check food"))</x:f>
      </x:c>
      <x:c r="D4" s="7" t="str">
        <x:f>IF(B4="","",IF(F4="","Enter servings",IFERROR(IF(ISNUMBER(VLOOKUP(B4,'Food Database'!$B$2:$G$115,3,FALSE)),VLOOKUP(B4,'Food Database'!$B$2:$G$115,3,FALSE)*F4,"Check label"),"Check food")))</x:f>
      </x:c>
      <x:c r="E4" s="7" t="str">
        <x:f>IF(B4="","",IF(F4="","Enter servings",IFERROR(IF(COUNTIFS('Food Database'!$B$2:$B$115,B4,'Food Database'!$E$2:$E$115,"&lt;&gt;")=0,"Not listed",VLOOKUP(B4,'Food Database'!$B$2:$G$115,4,FALSE)*F4),"Check food")))</x:f>
      </x:c>
      <x:c r="F4" s="7" t="n">
        <x:v>1</x:v>
      </x:c>
      <x:c r="H4" s="1" t="s">
        <x:v>9</x:v>
      </x:c>
      <x:c r="I4" s="6" t="n">
        <x:f t="shared" si="1">SUMIF($A$2:$A$17,H4,$D$2:$D$17)</x:f>
        <x:v>0</x:v>
      </x:c>
      <x:c r="J4" s="6" t="n">
        <x:f t="shared" si="2">SUMIF($A$2:$A$17,H4,$E$2:$E$17)</x:f>
        <x:v>0</x:v>
      </x:c>
    </x:row>
    <x:row r="5" ht="24" customHeight="1">
      <x:c r="A5" s="1" t="str">
        <x:v>Breakfast</x:v>
      </x:c>
      <x:c r="B5" s="2"/>
      <x:c r="C5" t="str">
        <x:f>IF(B5="","",IFERROR(VLOOKUP(B5,'Food Database'!$B$2:$G$115,2,FALSE),"Check food"))</x:f>
      </x:c>
      <x:c r="D5" s="7" t="str">
        <x:f>IF(B5="","",IF(F5="","Enter servings",IFERROR(IF(ISNUMBER(VLOOKUP(B5,'Food Database'!$B$2:$G$115,3,FALSE)),VLOOKUP(B5,'Food Database'!$B$2:$G$115,3,FALSE)*F5,"Check label"),"Check food")))</x:f>
      </x:c>
      <x:c r="E5" s="7" t="str">
        <x:f>IF(B5="","",IF(F5="","Enter servings",IFERROR(IF(COUNTIFS('Food Database'!$B$2:$B$115,B5,'Food Database'!$E$2:$E$115,"&lt;&gt;")=0,"Not listed",VLOOKUP(B5,'Food Database'!$B$2:$G$115,4,FALSE)*F5),"Check food")))</x:f>
      </x:c>
      <x:c r="F5" s="7" t="n">
        <x:v>1</x:v>
      </x:c>
      <x:c r="H5" s="1" t="s">
        <x:v>10</x:v>
      </x:c>
      <x:c r="I5" s="6" t="n">
        <x:f t="shared" si="1">SUMIF($A$2:$A$17,H5,$D$2:$D$17)</x:f>
        <x:v>0</x:v>
      </x:c>
      <x:c r="J5" s="6" t="n">
        <x:f t="shared" si="2">SUMIF($A$2:$A$17,H5,$E$2:$E$17)</x:f>
        <x:v>0</x:v>
      </x:c>
    </x:row>
    <x:row r="6" ht="24" customHeight="1">
      <x:c r="A6" s="1" t="str">
        <x:v>Breakfast</x:v>
      </x:c>
      <x:c r="B6" s="2"/>
      <x:c r="C6" t="str">
        <x:f>IF(B6="","",IFERROR(VLOOKUP(B6,'Food Database'!$B$2:$G$115,2,FALSE),"Check food"))</x:f>
      </x:c>
      <x:c r="D6" s="7" t="str">
        <x:f>IF(B6="","",IF(F6="","Enter servings",IFERROR(IF(ISNUMBER(VLOOKUP(B6,'Food Database'!$B$2:$G$115,3,FALSE)),VLOOKUP(B6,'Food Database'!$B$2:$G$115,3,FALSE)*F6,"Check label"),"Check food")))</x:f>
      </x:c>
      <x:c r="E6" s="7" t="str">
        <x:f>IF(B6="","",IF(F6="","Enter servings",IFERROR(IF(COUNTIFS('Food Database'!$B$2:$B$115,B6,'Food Database'!$E$2:$E$115,"&lt;&gt;")=0,"Not listed",VLOOKUP(B6,'Food Database'!$B$2:$G$115,4,FALSE)*F6),"Check food")))</x:f>
      </x:c>
      <x:c r="F6" s="7" t="n">
        <x:v>1</x:v>
      </x:c>
      <x:c r="I6" s="7"/>
      <x:c r="J6" s="7"/>
    </x:row>
    <x:row r="7" ht="24" customHeight="1">
      <x:c r="A7" s="1" t="str">
        <x:v>Lunch</x:v>
      </x:c>
      <x:c r="B7" s="2"/>
      <x:c r="C7" t="str">
        <x:f>IF(B7="","",IFERROR(VLOOKUP(B7,'Food Database'!$B$2:$G$115,2,FALSE),"Check food"))</x:f>
      </x:c>
      <x:c r="D7" s="7" t="str">
        <x:f>IF(B7="","",IF(F7="","Enter servings",IFERROR(IF(ISNUMBER(VLOOKUP(B7,'Food Database'!$B$2:$G$115,3,FALSE)),VLOOKUP(B7,'Food Database'!$B$2:$G$115,3,FALSE)*F7,"Check label"),"Check food")))</x:f>
      </x:c>
      <x:c r="E7" s="7" t="str">
        <x:f>IF(B7="","",IF(F7="","Enter servings",IFERROR(IF(COUNTIFS('Food Database'!$B$2:$B$115,B7,'Food Database'!$E$2:$E$115,"&lt;&gt;")=0,"Not listed",VLOOKUP(B7,'Food Database'!$B$2:$G$115,4,FALSE)*F7),"Check food")))</x:f>
      </x:c>
      <x:c r="F7" s="7" t="n">
        <x:v>1</x:v>
      </x:c>
      <x:c r="H7" s="1" t="s">
        <x:v>11</x:v>
      </x:c>
      <x:c r="I7" s="6" t="s">
        <x:v>3</x:v>
      </x:c>
      <x:c r="J7" s="6" t="s">
        <x:v>4</x:v>
      </x:c>
    </x:row>
    <x:row r="8" ht="24" customHeight="1">
      <x:c r="A8" s="1" t="str">
        <x:v>Lunch</x:v>
      </x:c>
      <x:c r="B8" s="2"/>
      <x:c r="C8" t="str">
        <x:f>IF(B8="","",IFERROR(VLOOKUP(B8,'Food Database'!$B$2:$G$115,2,FALSE),"Check food"))</x:f>
      </x:c>
      <x:c r="D8" s="7" t="str">
        <x:f>IF(B8="","",IF(F8="","Enter servings",IFERROR(IF(ISNUMBER(VLOOKUP(B8,'Food Database'!$B$2:$G$115,3,FALSE)),VLOOKUP(B8,'Food Database'!$B$2:$G$115,3,FALSE)*F8,"Check label"),"Check food")))</x:f>
      </x:c>
      <x:c r="E8" s="7" t="str">
        <x:f>IF(B8="","",IF(F8="","Enter servings",IFERROR(IF(COUNTIFS('Food Database'!$B$2:$B$115,B8,'Food Database'!$E$2:$E$115,"&lt;&gt;")=0,"Not listed",VLOOKUP(B8,'Food Database'!$B$2:$G$115,4,FALSE)*F8),"Check food")))</x:f>
      </x:c>
      <x:c r="F8" s="7" t="n">
        <x:v>1</x:v>
      </x:c>
      <x:c r="I8" s="6" t="n">
        <x:f t="shared" ref="I8:J8" si="3">SUM(I2:I5)</x:f>
        <x:v>0</x:v>
      </x:c>
      <x:c r="J8" s="6">
        <x:f t="shared" si="3"/>
        <x:v>0</x:v>
      </x:c>
    </x:row>
    <x:row r="9" ht="24" customHeight="1">
      <x:c r="A9" s="1" t="str">
        <x:v>Lunch</x:v>
      </x:c>
      <x:c r="B9" s="2"/>
      <x:c r="C9" t="str">
        <x:f>IF(B9="","",IFERROR(VLOOKUP(B9,'Food Database'!$B$2:$G$115,2,FALSE),"Check food"))</x:f>
      </x:c>
      <x:c r="D9" s="7" t="str">
        <x:f>IF(B9="","",IF(F9="","Enter servings",IFERROR(IF(ISNUMBER(VLOOKUP(B9,'Food Database'!$B$2:$G$115,3,FALSE)),VLOOKUP(B9,'Food Database'!$B$2:$G$115,3,FALSE)*F9,"Check label"),"Check food")))</x:f>
      </x:c>
      <x:c r="E9" s="7" t="str">
        <x:f>IF(B9="","",IF(F9="","Enter servings",IFERROR(IF(COUNTIFS('Food Database'!$B$2:$B$115,B9,'Food Database'!$E$2:$E$115,"&lt;&gt;")=0,"Not listed",VLOOKUP(B9,'Food Database'!$B$2:$G$115,4,FALSE)*F9),"Check food")))</x:f>
      </x:c>
      <x:c r="F9" s="7" t="n">
        <x:v>1</x:v>
      </x:c>
      <x:c r="I9" s="7"/>
      <x:c r="J9" s="7"/>
    </x:row>
    <x:row r="10" ht="24" customHeight="1">
      <x:c r="A10" s="1" t="str">
        <x:v>Lunch</x:v>
      </x:c>
      <x:c r="B10" s="2"/>
      <x:c r="C10" t="str">
        <x:f>IF(B10="","",IFERROR(VLOOKUP(B10,'Food Database'!$B$2:$G$115,2,FALSE),"Check food"))</x:f>
      </x:c>
      <x:c r="D10" s="7" t="str">
        <x:f>IF(B10="","",IF(F10="","Enter servings",IFERROR(IF(ISNUMBER(VLOOKUP(B10,'Food Database'!$B$2:$G$115,3,FALSE)),VLOOKUP(B10,'Food Database'!$B$2:$G$115,3,FALSE)*F10,"Check label"),"Check food")))</x:f>
      </x:c>
      <x:c r="E10" s="7" t="str">
        <x:f>IF(B10="","",IF(F10="","Enter servings",IFERROR(IF(COUNTIFS('Food Database'!$B$2:$B$115,B10,'Food Database'!$E$2:$E$115,"&lt;&gt;")=0,"Not listed",VLOOKUP(B10,'Food Database'!$B$2:$G$115,4,FALSE)*F10),"Check food")))</x:f>
      </x:c>
      <x:c r="F10" s="7" t="n">
        <x:v>1</x:v>
      </x:c>
      <x:c r="H10" s="1" t="s">
        <x:v>12</x:v>
      </x:c>
      <x:c r="I10" s="6" t="str">
        <x:v>Personal targets</x:v>
      </x:c>
      <x:c r="J10" s="7"/>
    </x:row>
    <x:row r="11" ht="24" customHeight="1">
      <x:c r="A11" s="1" t="str">
        <x:v>Dinner</x:v>
      </x:c>
      <x:c r="B11" s="2"/>
      <x:c r="C11" t="str">
        <x:f>IF(B11="","",IFERROR(VLOOKUP(B11,'Food Database'!$B$2:$G$115,2,FALSE),"Check food"))</x:f>
      </x:c>
      <x:c r="D11" s="7" t="str">
        <x:f>IF(B11="","",IF(F11="","Enter servings",IFERROR(IF(ISNUMBER(VLOOKUP(B11,'Food Database'!$B$2:$G$115,3,FALSE)),VLOOKUP(B11,'Food Database'!$B$2:$G$115,3,FALSE)*F11,"Check label"),"Check food")))</x:f>
      </x:c>
      <x:c r="E11" s="7" t="str">
        <x:f>IF(B11="","",IF(F11="","Enter servings",IFERROR(IF(COUNTIFS('Food Database'!$B$2:$B$115,B11,'Food Database'!$E$2:$E$115,"&lt;&gt;")=0,"Not listed",VLOOKUP(B11,'Food Database'!$B$2:$G$115,4,FALSE)*F11),"Check food")))</x:f>
      </x:c>
      <x:c r="F11" s="7" t="n">
        <x:v>1</x:v>
      </x:c>
      <x:c r="H11" s="1" t="s">
        <x:v>13</x:v>
      </x:c>
      <x:c r="I11" s="6"/>
      <x:c r="J11" s="7"/>
    </x:row>
    <x:row r="12" ht="24" customHeight="1">
      <x:c r="A12" s="1" t="str">
        <x:v>Dinner</x:v>
      </x:c>
      <x:c r="B12" s="2"/>
      <x:c r="C12" t="str">
        <x:f>IF(B12="","",IFERROR(VLOOKUP(B12,'Food Database'!$B$2:$G$115,2,FALSE),"Check food"))</x:f>
      </x:c>
      <x:c r="D12" s="7" t="str">
        <x:f>IF(B12="","",IF(F12="","Enter servings",IFERROR(IF(ISNUMBER(VLOOKUP(B12,'Food Database'!$B$2:$G$115,3,FALSE)),VLOOKUP(B12,'Food Database'!$B$2:$G$115,3,FALSE)*F12,"Check label"),"Check food")))</x:f>
      </x:c>
      <x:c r="E12" s="7" t="str">
        <x:f>IF(B12="","",IF(F12="","Enter servings",IFERROR(IF(COUNTIFS('Food Database'!$B$2:$B$115,B12,'Food Database'!$E$2:$E$115,"&lt;&gt;")=0,"Not listed",VLOOKUP(B12,'Food Database'!$B$2:$G$115,4,FALSE)*F12),"Check food")))</x:f>
      </x:c>
      <x:c r="F12" s="7" t="n">
        <x:v>1</x:v>
      </x:c>
      <x:c r="H12" s="1" t="s">
        <x:v>14</x:v>
      </x:c>
      <x:c r="I12" s="6"/>
      <x:c r="J12" s="7"/>
    </x:row>
    <x:row r="13" ht="24" customHeight="1">
      <x:c r="A13" s="1" t="str">
        <x:v>Dinner</x:v>
      </x:c>
      <x:c r="B13" s="2"/>
      <x:c r="C13" t="str">
        <x:f>IF(B13="","",IFERROR(VLOOKUP(B13,'Food Database'!$B$2:$G$115,2,FALSE),"Check food"))</x:f>
      </x:c>
      <x:c r="D13" s="7" t="str">
        <x:f>IF(B13="","",IF(F13="","Enter servings",IFERROR(IF(ISNUMBER(VLOOKUP(B13,'Food Database'!$B$2:$G$115,3,FALSE)),VLOOKUP(B13,'Food Database'!$B$2:$G$115,3,FALSE)*F13,"Check label"),"Check food")))</x:f>
      </x:c>
      <x:c r="E13" s="7" t="str">
        <x:f>IF(B13="","",IF(F13="","Enter servings",IFERROR(IF(COUNTIFS('Food Database'!$B$2:$B$115,B13,'Food Database'!$E$2:$E$115,"&lt;&gt;")=0,"Not listed",VLOOKUP(B13,'Food Database'!$B$2:$G$115,4,FALSE)*F13),"Check food")))</x:f>
      </x:c>
      <x:c r="F13" s="7" t="n">
        <x:v>1</x:v>
      </x:c>
      <x:c r="H13" s="1" t="s">
        <x:v>15</x:v>
      </x:c>
      <x:c r="I13" s="6" t="str">
        <x:f>IF(I11="","",I11-I8)</x:f>
      </x:c>
      <x:c r="J13" s="7"/>
    </x:row>
    <x:row r="14" ht="24" customHeight="1">
      <x:c r="A14" s="1" t="str">
        <x:v>Dinner</x:v>
      </x:c>
      <x:c r="B14" s="2"/>
      <x:c r="C14" t="str">
        <x:f>IF(B14="","",IFERROR(VLOOKUP(B14,'Food Database'!$B$2:$G$115,2,FALSE),"Check food"))</x:f>
      </x:c>
      <x:c r="D14" s="7" t="str">
        <x:f>IF(B14="","",IF(F14="","Enter servings",IFERROR(IF(ISNUMBER(VLOOKUP(B14,'Food Database'!$B$2:$G$115,3,FALSE)),VLOOKUP(B14,'Food Database'!$B$2:$G$115,3,FALSE)*F14,"Check label"),"Check food")))</x:f>
      </x:c>
      <x:c r="E14" s="7" t="str">
        <x:f>IF(B14="","",IF(F14="","Enter servings",IFERROR(IF(COUNTIFS('Food Database'!$B$2:$B$115,B14,'Food Database'!$E$2:$E$115,"&lt;&gt;")=0,"Not listed",VLOOKUP(B14,'Food Database'!$B$2:$G$115,4,FALSE)*F14),"Check food")))</x:f>
      </x:c>
      <x:c r="F14" s="7" t="n">
        <x:v>1</x:v>
      </x:c>
      <x:c r="H14" s="1" t="s">
        <x:v>16</x:v>
      </x:c>
      <x:c r="I14" s="6" t="str">
        <x:f>IF(I12="","",I12-J8)</x:f>
      </x:c>
      <x:c r="J14" s="7"/>
    </x:row>
    <x:row r="15" ht="24" customHeight="1">
      <x:c r="A15" s="1" t="str">
        <x:v>Snack</x:v>
      </x:c>
      <x:c r="B15" s="2"/>
      <x:c r="C15" t="str">
        <x:f>IF(B15="","",IFERROR(VLOOKUP(B15,'Food Database'!$B$2:$G$115,2,FALSE),"Check food"))</x:f>
      </x:c>
      <x:c r="D15" s="7" t="str">
        <x:f>IF(B15="","",IF(F15="","Enter servings",IFERROR(IF(ISNUMBER(VLOOKUP(B15,'Food Database'!$B$2:$G$115,3,FALSE)),VLOOKUP(B15,'Food Database'!$B$2:$G$115,3,FALSE)*F15,"Check label"),"Check food")))</x:f>
      </x:c>
      <x:c r="E15" s="7" t="str">
        <x:f>IF(B15="","",IF(F15="","Enter servings",IFERROR(IF(COUNTIFS('Food Database'!$B$2:$B$115,B15,'Food Database'!$E$2:$E$115,"&lt;&gt;")=0,"Not listed",VLOOKUP(B15,'Food Database'!$B$2:$G$115,4,FALSE)*F15),"Check food")))</x:f>
      </x:c>
      <x:c r="F15" s="7" t="n">
        <x:v>1</x:v>
      </x:c>
    </x:row>
    <x:row r="16" ht="24" customHeight="1">
      <x:c r="A16" s="1" t="str">
        <x:v>Snack</x:v>
      </x:c>
      <x:c r="B16" s="2"/>
      <x:c r="C16" t="str">
        <x:f>IF(B16="","",IFERROR(VLOOKUP(B16,'Food Database'!$B$2:$G$115,2,FALSE),"Check food"))</x:f>
      </x:c>
      <x:c r="D16" s="7" t="str">
        <x:f>IF(B16="","",IF(F16="","Enter servings",IFERROR(IF(ISNUMBER(VLOOKUP(B16,'Food Database'!$B$2:$G$115,3,FALSE)),VLOOKUP(B16,'Food Database'!$B$2:$G$115,3,FALSE)*F16,"Check label"),"Check food")))</x:f>
      </x:c>
      <x:c r="E16" s="7" t="str">
        <x:f>IF(B16="","",IF(F16="","Enter servings",IFERROR(IF(COUNTIFS('Food Database'!$B$2:$B$115,B16,'Food Database'!$E$2:$E$115,"&lt;&gt;")=0,"Not listed",VLOOKUP(B16,'Food Database'!$B$2:$G$115,4,FALSE)*F16),"Check food")))</x:f>
      </x:c>
      <x:c r="F16" s="7" t="n">
        <x:v>1</x:v>
      </x:c>
      <x:c r="H16" s="3" t="str">
        <x:f>IF(COUNTIF(C2:E17,"Check*")+COUNTIF(C2:E17,"Not listed")+COUNTIF(C2:E17,"Enter servings")&gt;0,"PARTIAL TOTALS: check flagged rows; missing values are excluded.","Totals include all entered foods and servings.")</x:f>
        <x:v>Totals include all entered foods and servings.</x:v>
      </x:c>
      <x:c r="I16" s="3"/>
      <x:c r="J16" s="3"/>
    </x:row>
    <x:row r="17" ht="24" customHeight="1">
      <x:c r="A17" s="1" t="str">
        <x:v>Snack</x:v>
      </x:c>
      <x:c r="B17" s="2"/>
      <x:c r="C17" t="str">
        <x:f>IF(B17="","",IFERROR(VLOOKUP(B17,'Food Database'!$B$2:$G$115,2,FALSE),"Check food"))</x:f>
      </x:c>
      <x:c r="D17" s="7" t="str">
        <x:f>IF(B17="","",IF(F17="","Enter servings",IFERROR(IF(ISNUMBER(VLOOKUP(B17,'Food Database'!$B$2:$G$115,3,FALSE)),VLOOKUP(B17,'Food Database'!$B$2:$G$115,3,FALSE)*F17,"Check label"),"Check food")))</x:f>
      </x:c>
      <x:c r="E17" s="7" t="str">
        <x:f>IF(B17="","",IF(F17="","Enter servings",IFERROR(IF(COUNTIFS('Food Database'!$B$2:$B$115,B17,'Food Database'!$E$2:$E$115,"&lt;&gt;")=0,"Not listed",VLOOKUP(B17,'Food Database'!$B$2:$G$115,4,FALSE)*F17),"Check food")))</x:f>
      </x:c>
      <x:c r="F17" s="7" t="n">
        <x:v>1</x:v>
      </x:c>
      <x:c r="H17" s="3"/>
      <x:c r="I17" s="3"/>
      <x:c r="J17" s="3"/>
    </x:row>
    <x:row r="18" ht="24" customHeight="1">
      <x:c r="H18" s="3"/>
      <x:c r="I18" s="3"/>
      <x:c r="J18" s="3"/>
    </x:row>
    <x:row r="20" ht="30" customHeight="1">
      <x:c r="A20" s="3" t="str">
        <x:v>DAILY LOG: choose foods in column B and enter servings in F. Set your own goals in I11 and I12.</x:v>
      </x:c>
      <x:c r="B20" s="3"/>
      <x:c r="C20" s="3"/>
      <x:c r="D20" s="3"/>
      <x:c r="E20" s="3"/>
      <x:c r="F20" s="3"/>
      <x:c r="G20" s="3"/>
      <x:c r="H20" s="3"/>
      <x:c r="I20" s="3"/>
      <x:c r="J20" s="3"/>
    </x:row>
    <x:row r="21" ht="30" customHeight="1">
      <x:c r="A21" s="3" t="str">
        <x:v>Duplicate the daily log tab and name it with the date before starting a new day. History is not saved automatically.</x:v>
      </x:c>
      <x:c r="B21" s="3"/>
      <x:c r="C21" s="3"/>
      <x:c r="D21" s="3"/>
      <x:c r="E21" s="3"/>
      <x:c r="F21" s="3"/>
      <x:c r="G21" s="3"/>
      <x:c r="H21" s="3"/>
      <x:c r="I21" s="3"/>
      <x:c r="J21" s="3"/>
    </x:row>
    <x:row r="22" ht="30" customHeight="1">
      <x:c r="A22" s="3" t="str">
        <x:v>Edit food-label values in Food Database when needed. Missing nutrients are flagged; totals can be incomplete.</x:v>
      </x:c>
      <x:c r="B22" s="3"/>
      <x:c r="C22" s="3"/>
      <x:c r="D22" s="3"/>
      <x:c r="E22" s="3"/>
      <x:c r="F22" s="3"/>
      <x:c r="G22" s="3"/>
      <x:c r="H22" s="3"/>
      <x:c r="I22" s="3"/>
      <x:c r="J22" s="3"/>
    </x:row>
  </x:sheetData>
  <x:mergeCells>
    <x:mergeCell ref="H16:J18"/>
    <x:mergeCell ref="A20:J20"/>
    <x:mergeCell ref="A21:J21"/>
    <x:mergeCell ref="A22:J22"/>
  </x:mergeCells>
  <x:dataValidations count="3">
    <x:dataValidation type="list" allowBlank="1" sqref="B2:B17">
      <x:formula1>'Food Database'!$B$2:$B$115</x:formula1>
    </x:dataValidation>
    <x:dataValidation type="list" sqref="A2:A17">
      <x:formula1>"Breakfast,Lunch,Dinner,Snack"</x:formula1>
    </x:dataValidation>
    <x:dataValidation type="decimal" operator="greaterThanOrEqual" sqref="F2:F17">
      <x:formula1>0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ColWidth="12.630000114440918" defaultRowHeight="15.75"/>
  <x:cols>
    <x:col min="1" max="1" width="25" hidden="0" customWidth="1"/>
    <x:col min="2" max="2" width="32" hidden="0" customWidth="1"/>
    <x:col min="3" max="3" width="2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</x:cols>
  <x:sheetData>
    <x:row r="1">
      <x:c r="A1" s="4" t="str">
        <x:v>Category</x:v>
      </x:c>
      <x:c r="B1" s="4" t="str">
        <x:v>Food</x:v>
      </x:c>
      <x:c r="C1" s="4" t="str">
        <x:v>Serving Size</x:v>
      </x:c>
      <x:c r="D1" s="4" t="str">
        <x:v>Calories</x:v>
      </x:c>
      <x:c r="E1" s="4" t="str">
        <x:v>Protein</x:v>
      </x:c>
      <x:c r="F1" s="4" t="str">
        <x:v>Carbs</x:v>
      </x:c>
      <x:c r="G1" s="4" t="str">
        <x:v>fat</x:v>
      </x:c>
    </x:row>
    <x:row r="2">
      <x:c r="A2" s="1" t="str">
        <x:v>Protein</x:v>
      </x:c>
      <x:c r="B2" s="1" t="str">
        <x:v>Chicken Breast</x:v>
      </x:c>
      <x:c r="C2" s="1" t="str">
        <x:v>4 OZ</x:v>
      </x:c>
      <x:c r="D2" s="1" t="n">
        <x:v>120</x:v>
      </x:c>
      <x:c r="E2" s="1" t="n">
        <x:v>24</x:v>
      </x:c>
      <x:c r="F2"/>
      <x:c r="G2"/>
    </x:row>
    <x:row r="3">
      <x:c r="A3" s="1" t="str">
        <x:v>Protein</x:v>
      </x:c>
      <x:c r="B3" s="1" t="str">
        <x:v>92% lean turkey</x:v>
      </x:c>
      <x:c r="C3" s="1" t="str">
        <x:v>4 OZ</x:v>
      </x:c>
      <x:c r="D3" s="1" t="n">
        <x:v>120</x:v>
      </x:c>
      <x:c r="E3" s="1" t="n">
        <x:v>26</x:v>
      </x:c>
      <x:c r="F3"/>
      <x:c r="G3"/>
    </x:row>
    <x:row r="4">
      <x:c r="A4" s="1" t="str">
        <x:v>Protein</x:v>
      </x:c>
      <x:c r="B4" s="1" t="str">
        <x:v>93% lean 7% fat ground beef</x:v>
      </x:c>
      <x:c r="C4" s="1" t="str">
        <x:v>4 OZ</x:v>
      </x:c>
      <x:c r="D4" s="1" t="n">
        <x:v>170</x:v>
      </x:c>
      <x:c r="E4" s="1" t="n">
        <x:v>24</x:v>
      </x:c>
      <x:c r="F4"/>
      <x:c r="G4"/>
    </x:row>
    <x:row r="5">
      <x:c r="A5" s="1" t="str">
        <x:v>Protein</x:v>
      </x:c>
      <x:c r="B5" s="1" t="str">
        <x:v>Eggs</x:v>
      </x:c>
      <x:c r="C5" s="1" t="str">
        <x:v>1 egg</x:v>
      </x:c>
      <x:c r="D5" s="1" t="n">
        <x:v>70</x:v>
      </x:c>
      <x:c r="E5" s="1" t="n">
        <x:v>7</x:v>
      </x:c>
      <x:c r="F5"/>
      <x:c r="G5"/>
    </x:row>
    <x:row r="6">
      <x:c r="A6" s="1" t="str">
        <x:v>protein</x:v>
      </x:c>
      <x:c r="B6" s="1" t="str">
        <x:v>90% ground beef</x:v>
      </x:c>
      <x:c r="C6" s="1" t="str">
        <x:v>4OZ</x:v>
      </x:c>
      <x:c r="D6" s="1" t="n">
        <x:v>200</x:v>
      </x:c>
      <x:c r="E6" s="1" t="n">
        <x:v>22</x:v>
      </x:c>
      <x:c r="F6"/>
      <x:c r="G6"/>
    </x:row>
    <x:row r="7">
      <x:c r="A7" s="1" t="str">
        <x:v>protein</x:v>
      </x:c>
      <x:c r="B7" s="1" t="str">
        <x:v>Shrimp</x:v>
      </x:c>
      <x:c r="C7" s="1" t="str">
        <x:v>4OZ</x:v>
      </x:c>
      <x:c r="D7" s="1" t="n">
        <x:v>120</x:v>
      </x:c>
      <x:c r="E7" s="1" t="n">
        <x:v>23</x:v>
      </x:c>
      <x:c r="F7"/>
      <x:c r="G7"/>
    </x:row>
    <x:row r="8">
      <x:c r="A8" s="1" t="str">
        <x:v>Protein</x:v>
      </x:c>
      <x:c r="B8" s="1" t="str">
        <x:v>Cod</x:v>
      </x:c>
      <x:c r="C8" s="1" t="str">
        <x:v>4OZ</x:v>
      </x:c>
      <x:c r="D8" s="1" t="n">
        <x:v>120</x:v>
      </x:c>
      <x:c r="E8" s="1" t="n">
        <x:v>26</x:v>
      </x:c>
      <x:c r="F8"/>
      <x:c r="G8"/>
    </x:row>
    <x:row r="9">
      <x:c r="A9" s="1" t="str">
        <x:v>Protein</x:v>
      </x:c>
      <x:c r="B9" s="1" t="str">
        <x:v>Salmon</x:v>
      </x:c>
      <x:c r="C9" s="1" t="str">
        <x:v>4OZ</x:v>
      </x:c>
      <x:c r="D9" s="1" t="n">
        <x:v>230</x:v>
      </x:c>
      <x:c r="E9" s="1" t="n">
        <x:v>25</x:v>
      </x:c>
      <x:c r="F9"/>
      <x:c r="G9"/>
    </x:row>
    <x:row r="10">
      <x:c r="A10" s="1" t="str">
        <x:v>Protein</x:v>
      </x:c>
      <x:c r="B10" s="1" t="str">
        <x:v>Scallops</x:v>
      </x:c>
      <x:c r="C10" s="1" t="str">
        <x:v>4OZ</x:v>
      </x:c>
      <x:c r="D10" s="1" t="n">
        <x:v>110</x:v>
      </x:c>
      <x:c r="E10" s="1" t="n">
        <x:v>20</x:v>
      </x:c>
      <x:c r="F10"/>
      <x:c r="G10"/>
    </x:row>
    <x:row r="11">
      <x:c r="A11" s="1" t="str">
        <x:v>Protein</x:v>
      </x:c>
      <x:c r="B11" s="1" t="str">
        <x:v>Lobster</x:v>
      </x:c>
      <x:c r="C11" s="1" t="str">
        <x:v>4OZ</x:v>
      </x:c>
      <x:c r="D11" s="1" t="n">
        <x:v>130</x:v>
      </x:c>
      <x:c r="E11" s="1" t="n">
        <x:v>27</x:v>
      </x:c>
      <x:c r="F11"/>
      <x:c r="G11"/>
    </x:row>
    <x:row r="12">
      <x:c r="A12" s="1" t="str">
        <x:v>Protein</x:v>
      </x:c>
      <x:c r="B12" s="1" t="str">
        <x:v>Egg whites</x:v>
      </x:c>
      <x:c r="C12" s="1" t="str">
        <x:v>1 cup</x:v>
      </x:c>
      <x:c r="D12" s="1" t="n">
        <x:v>120</x:v>
      </x:c>
      <x:c r="E12" s="1" t="n">
        <x:v>26</x:v>
      </x:c>
      <x:c r="F12"/>
      <x:c r="G12"/>
    </x:row>
    <x:row r="13">
      <x:c r="A13" s="1" t="str">
        <x:v>Protein</x:v>
      </x:c>
      <x:c r="B13" s="1" t="str">
        <x:v>Greek yogurt</x:v>
      </x:c>
      <x:c r="C13" s="1" t="str">
        <x:v>1 Cup</x:v>
      </x:c>
      <x:c r="D13" s="1" t="n">
        <x:v>110</x:v>
      </x:c>
      <x:c r="E13" s="1" t="n">
        <x:v>10</x:v>
      </x:c>
      <x:c r="F13"/>
      <x:c r="G13"/>
    </x:row>
    <x:row r="14">
      <x:c r="A14" s="1" t="str">
        <x:v>Protein</x:v>
      </x:c>
      <x:c r="B14" s="1" t="str">
        <x:v>Chicken Thighs</x:v>
      </x:c>
      <x:c r="C14" s="1" t="str">
        <x:v>4 OZ</x:v>
      </x:c>
      <x:c r="D14" s="1" t="n">
        <x:v>180</x:v>
      </x:c>
      <x:c r="E14" s="1" t="n">
        <x:v>25</x:v>
      </x:c>
      <x:c r="F14"/>
      <x:c r="G14"/>
    </x:row>
    <x:row r="15">
      <x:c r="A15" s="1" t="str">
        <x:v>Protein</x:v>
      </x:c>
      <x:c r="B15" s="1" t="str">
        <x:v>Sirloin steak</x:v>
      </x:c>
      <x:c r="C15" s="1" t="str">
        <x:v>4OZ</x:v>
      </x:c>
      <x:c r="D15" s="1" t="n">
        <x:v>200</x:v>
      </x:c>
      <x:c r="E15" s="1" t="n">
        <x:v>30</x:v>
      </x:c>
      <x:c r="F15"/>
      <x:c r="G15"/>
    </x:row>
    <x:row r="16">
      <x:c r="A16" s="1" t="str">
        <x:v>Protein</x:v>
      </x:c>
      <x:c r="B16" s="1" t="str">
        <x:v>Whey Protein Powder</x:v>
      </x:c>
      <x:c r="C16" s="1" t="str">
        <x:v>1 scoop</x:v>
      </x:c>
      <x:c r="D16" s="1" t="n">
        <x:v>120</x:v>
      </x:c>
      <x:c r="E16" s="1" t="n">
        <x:v>24</x:v>
      </x:c>
      <x:c r="F16"/>
      <x:c r="G16"/>
    </x:row>
    <x:row r="17">
      <x:c r="A17"/>
      <x:c r="B17"/>
      <x:c r="C17"/>
      <x:c r="D17"/>
      <x:c r="E17"/>
      <x:c r="F17"/>
      <x:c r="G17"/>
    </x:row>
    <x:row r="18">
      <x:c r="A18" s="1" t="str">
        <x:v>Vegetables</x:v>
      </x:c>
      <x:c r="B18" s="1" t="str">
        <x:v>Broccoli</x:v>
      </x:c>
      <x:c r="C18" s="1" t="str">
        <x:v>1 cup</x:v>
      </x:c>
      <x:c r="D18" s="1" t="n">
        <x:v>55</x:v>
      </x:c>
      <x:c r="E18"/>
      <x:c r="F18"/>
      <x:c r="G18"/>
    </x:row>
    <x:row r="19">
      <x:c r="A19" s="1" t="str">
        <x:v>Vegetables</x:v>
      </x:c>
      <x:c r="B19" s="1" t="str">
        <x:v>Cauliflower</x:v>
      </x:c>
      <x:c r="C19" s="1" t="str">
        <x:v>1 Cup</x:v>
      </x:c>
      <x:c r="D19" s="1" t="n">
        <x:v>25</x:v>
      </x:c>
      <x:c r="E19"/>
      <x:c r="F19"/>
      <x:c r="G19"/>
    </x:row>
    <x:row r="20">
      <x:c r="A20" s="1" t="str">
        <x:v>Vegetables</x:v>
      </x:c>
      <x:c r="B20" s="1" t="str">
        <x:v>Green Bean</x:v>
      </x:c>
      <x:c r="C20" s="1" t="str">
        <x:v>1 cup</x:v>
      </x:c>
      <x:c r="D20" s="1" t="n">
        <x:v>40</x:v>
      </x:c>
      <x:c r="E20"/>
      <x:c r="F20"/>
      <x:c r="G20"/>
    </x:row>
    <x:row r="21">
      <x:c r="A21" s="1" t="str">
        <x:v>Vegetables</x:v>
      </x:c>
      <x:c r="B21" s="1" t="str">
        <x:v>Carrots</x:v>
      </x:c>
      <x:c r="C21" s="1" t="str">
        <x:v>1 cup</x:v>
      </x:c>
      <x:c r="D21" s="1" t="n">
        <x:v>50</x:v>
      </x:c>
      <x:c r="E21"/>
      <x:c r="F21"/>
      <x:c r="G21"/>
    </x:row>
    <x:row r="22">
      <x:c r="A22" s="1" t="str">
        <x:v>Vegetables</x:v>
      </x:c>
      <x:c r="B22" s="1" t="str">
        <x:v>baby carrots</x:v>
      </x:c>
      <x:c r="C22" s="1" t="str">
        <x:v>1 cup</x:v>
      </x:c>
      <x:c r="D22" s="1" t="n">
        <x:v>50</x:v>
      </x:c>
      <x:c r="E22"/>
      <x:c r="F22"/>
      <x:c r="G22"/>
    </x:row>
    <x:row r="23">
      <x:c r="A23" s="1" t="str">
        <x:v>Vegetables</x:v>
      </x:c>
      <x:c r="B23" s="1" t="str">
        <x:v>spinich</x:v>
      </x:c>
      <x:c r="C23" s="1" t="str">
        <x:v>2 cups raw</x:v>
      </x:c>
      <x:c r="D23" s="1" t="n">
        <x:v>15</x:v>
      </x:c>
      <x:c r="E23"/>
      <x:c r="F23"/>
      <x:c r="G23"/>
    </x:row>
    <x:row r="24">
      <x:c r="A24" s="1" t="str">
        <x:v>Vegetables</x:v>
      </x:c>
      <x:c r="B24" s="1" t="str">
        <x:v>Lettuce</x:v>
      </x:c>
      <x:c r="C24" s="1" t="str">
        <x:v>2 cups</x:v>
      </x:c>
      <x:c r="D24" s="1" t="n">
        <x:v>15</x:v>
      </x:c>
      <x:c r="E24"/>
      <x:c r="F24"/>
      <x:c r="G24"/>
    </x:row>
    <x:row r="25">
      <x:c r="A25" s="1" t="str">
        <x:v>Vegetables</x:v>
      </x:c>
      <x:c r="B25" s="1" t="str">
        <x:v>Cucumbers</x:v>
      </x:c>
      <x:c r="C25" s="1" t="str">
        <x:v>1 cup</x:v>
      </x:c>
      <x:c r="D25" s="1" t="n">
        <x:v>15</x:v>
      </x:c>
      <x:c r="E25"/>
      <x:c r="F25"/>
      <x:c r="G25"/>
    </x:row>
    <x:row r="26">
      <x:c r="A26" s="1" t="str">
        <x:v>Vegetables</x:v>
      </x:c>
      <x:c r="B26" s="1" t="str">
        <x:v>Zucchini</x:v>
      </x:c>
      <x:c r="C26" s="1" t="str">
        <x:v>1 Cup</x:v>
      </x:c>
      <x:c r="D26" s="1" t="n">
        <x:v>20</x:v>
      </x:c>
      <x:c r="E26"/>
      <x:c r="F26"/>
      <x:c r="G26"/>
    </x:row>
    <x:row r="27">
      <x:c r="A27" s="1" t="str">
        <x:v>Vegetables</x:v>
      </x:c>
      <x:c r="B27" s="1" t="str">
        <x:v>Bell pepper</x:v>
      </x:c>
      <x:c r="C27" s="1" t="str">
        <x:v>Medium size</x:v>
      </x:c>
      <x:c r="D27" s="1" t="n">
        <x:v>35</x:v>
      </x:c>
      <x:c r="E27"/>
      <x:c r="F27"/>
      <x:c r="G27"/>
    </x:row>
    <x:row r="28">
      <x:c r="A28" s="1" t="str">
        <x:v>Vegetables</x:v>
      </x:c>
      <x:c r="B28" s="1" t="str">
        <x:v>Tomatoes</x:v>
      </x:c>
      <x:c r="C28" s="1" t="str">
        <x:v>Medium size</x:v>
      </x:c>
      <x:c r="D28" s="1" t="n">
        <x:v>25</x:v>
      </x:c>
      <x:c r="E28"/>
      <x:c r="F28"/>
      <x:c r="G28"/>
    </x:row>
    <x:row r="29">
      <x:c r="A29" s="1" t="str">
        <x:v>Vegetables</x:v>
      </x:c>
      <x:c r="B29" s="1" t="str">
        <x:v>Pumpkin</x:v>
      </x:c>
      <x:c r="C29" s="1" t="str">
        <x:v>1 cup</x:v>
      </x:c>
      <x:c r="D29" s="1" t="n">
        <x:v>50</x:v>
      </x:c>
      <x:c r="E29"/>
      <x:c r="F29"/>
      <x:c r="G29"/>
    </x:row>
    <x:row r="30">
      <x:c r="A30" s="1" t="str">
        <x:v>Vegetables</x:v>
      </x:c>
      <x:c r="B30" s="1" t="str">
        <x:v>Onion</x:v>
      </x:c>
      <x:c r="C30" s="1" t="str">
        <x:v>1 medium</x:v>
      </x:c>
      <x:c r="D30" s="1" t="n">
        <x:v>45</x:v>
      </x:c>
      <x:c r="E30"/>
      <x:c r="F30"/>
      <x:c r="G30"/>
    </x:row>
    <x:row r="31">
      <x:c r="A31" s="1" t="str">
        <x:v>Vegetables</x:v>
      </x:c>
      <x:c r="B31" s="1" t="str">
        <x:v>Mushrooms</x:v>
      </x:c>
      <x:c r="C31" s="1" t="str">
        <x:v>1 cup</x:v>
      </x:c>
      <x:c r="D31" s="1" t="n">
        <x:v>20</x:v>
      </x:c>
      <x:c r="E31"/>
      <x:c r="F31"/>
      <x:c r="G31"/>
    </x:row>
    <x:row r="32">
      <x:c r="A32" s="1" t="str">
        <x:v>Vegetables</x:v>
      </x:c>
      <x:c r="B32" s="1" t="str">
        <x:v>Eggplant</x:v>
      </x:c>
      <x:c r="C32" s="1" t="str">
        <x:v>1 cup</x:v>
      </x:c>
      <x:c r="D32" s="1" t="n">
        <x:v>35</x:v>
      </x:c>
      <x:c r="E32"/>
      <x:c r="F32"/>
      <x:c r="G32"/>
    </x:row>
    <x:row r="33">
      <x:c r="A33"/>
      <x:c r="B33"/>
      <x:c r="C33"/>
      <x:c r="D33"/>
      <x:c r="E33"/>
      <x:c r="F33"/>
      <x:c r="G33"/>
    </x:row>
    <x:row r="34">
      <x:c r="A34" s="1" t="str">
        <x:v>Fruits</x:v>
      </x:c>
      <x:c r="B34" s="1" t="str">
        <x:v>Apple</x:v>
      </x:c>
      <x:c r="C34" s="1" t="str">
        <x:v>1 Medium Size</x:v>
      </x:c>
      <x:c r="D34" s="1" t="n">
        <x:v>95</x:v>
      </x:c>
      <x:c r="E34"/>
      <x:c r="F34"/>
      <x:c r="G34"/>
    </x:row>
    <x:row r="35">
      <x:c r="A35" s="1" t="str">
        <x:v>Fruits</x:v>
      </x:c>
      <x:c r="B35" s="1" t="str">
        <x:v>Banana</x:v>
      </x:c>
      <x:c r="C35" s="1" t="str">
        <x:v>1 Medium Size</x:v>
      </x:c>
      <x:c r="D35" s="1" t="n">
        <x:v>105</x:v>
      </x:c>
      <x:c r="E35"/>
      <x:c r="F35"/>
      <x:c r="G35"/>
    </x:row>
    <x:row r="36">
      <x:c r="A36" s="1" t="str">
        <x:v>Fruits</x:v>
      </x:c>
      <x:c r="B36" s="1" t="str">
        <x:v>Orange</x:v>
      </x:c>
      <x:c r="C36" s="1" t="str">
        <x:v>1 Medium Size</x:v>
      </x:c>
      <x:c r="D36" s="1" t="n">
        <x:v>60</x:v>
      </x:c>
      <x:c r="E36"/>
      <x:c r="F36"/>
      <x:c r="G36"/>
    </x:row>
    <x:row r="37">
      <x:c r="A37" s="1" t="str">
        <x:v>Fruits</x:v>
      </x:c>
      <x:c r="B37" s="1" t="str">
        <x:v>GrapeFruit</x:v>
      </x:c>
      <x:c r="C37" s="1" t="str">
        <x:v>1/2 Large</x:v>
      </x:c>
      <x:c r="D37" s="1" t="n">
        <x:v>50</x:v>
      </x:c>
      <x:c r="E37"/>
      <x:c r="F37"/>
      <x:c r="G37"/>
    </x:row>
    <x:row r="38">
      <x:c r="A38" s="1" t="str">
        <x:v>Fruits</x:v>
      </x:c>
      <x:c r="B38" s="1" t="str">
        <x:v>Strawberries</x:v>
      </x:c>
      <x:c r="C38" s="1" t="str">
        <x:v>1 Cup</x:v>
      </x:c>
      <x:c r="D38" s="1" t="n">
        <x:v>50</x:v>
      </x:c>
      <x:c r="E38"/>
      <x:c r="F38"/>
      <x:c r="G38"/>
    </x:row>
    <x:row r="39">
      <x:c r="A39" s="1" t="str">
        <x:v>Fruits</x:v>
      </x:c>
      <x:c r="B39" s="1" t="str">
        <x:v>BlueBerries</x:v>
      </x:c>
      <x:c r="C39" s="1" t="str">
        <x:v>1 Cup</x:v>
      </x:c>
      <x:c r="D39" s="1" t="n">
        <x:v>85</x:v>
      </x:c>
      <x:c r="E39"/>
      <x:c r="F39"/>
      <x:c r="G39"/>
    </x:row>
    <x:row r="40">
      <x:c r="A40" s="1" t="str">
        <x:v>Fruits</x:v>
      </x:c>
      <x:c r="B40" s="1" t="str">
        <x:v>Raspberries</x:v>
      </x:c>
      <x:c r="C40" s="1" t="str">
        <x:v>1 Cup</x:v>
      </x:c>
      <x:c r="D40" s="1" t="n">
        <x:v>65</x:v>
      </x:c>
      <x:c r="E40"/>
      <x:c r="F40"/>
      <x:c r="G40"/>
    </x:row>
    <x:row r="41">
      <x:c r="A41" s="1" t="str">
        <x:v>Fruits</x:v>
      </x:c>
      <x:c r="B41" s="1" t="str">
        <x:v>Blackberries</x:v>
      </x:c>
      <x:c r="C41" s="1" t="str">
        <x:v>1 Cup</x:v>
      </x:c>
      <x:c r="D41" s="1" t="n">
        <x:v>60</x:v>
      </x:c>
      <x:c r="E41"/>
      <x:c r="F41"/>
      <x:c r="G41"/>
    </x:row>
    <x:row r="42">
      <x:c r="A42" s="1" t="str">
        <x:v>Fruits</x:v>
      </x:c>
      <x:c r="B42" s="1" t="str">
        <x:v>Grapes</x:v>
      </x:c>
      <x:c r="C42" s="1" t="str">
        <x:v>1 cup</x:v>
      </x:c>
      <x:c r="D42" s="1" t="n">
        <x:v>105</x:v>
      </x:c>
      <x:c r="E42"/>
      <x:c r="F42"/>
      <x:c r="G42"/>
    </x:row>
    <x:row r="43">
      <x:c r="A43" s="1" t="str">
        <x:v>Fruits</x:v>
      </x:c>
      <x:c r="B43" s="1" t="str">
        <x:v>Pineapple</x:v>
      </x:c>
      <x:c r="C43" s="1" t="str">
        <x:v>1 Cup</x:v>
      </x:c>
      <x:c r="D43" s="1" t="n">
        <x:v>80</x:v>
      </x:c>
      <x:c r="E43"/>
      <x:c r="F43"/>
      <x:c r="G43"/>
    </x:row>
    <x:row r="44">
      <x:c r="A44" s="1" t="str">
        <x:v>Fruits</x:v>
      </x:c>
      <x:c r="B44" s="1" t="str">
        <x:v>Mango</x:v>
      </x:c>
      <x:c r="C44" s="1" t="str">
        <x:v>1 Cup</x:v>
      </x:c>
      <x:c r="D44" s="1" t="n">
        <x:v>100</x:v>
      </x:c>
      <x:c r="E44"/>
      <x:c r="F44"/>
      <x:c r="G44"/>
    </x:row>
    <x:row r="45">
      <x:c r="A45" s="1" t="str">
        <x:v>Fruits</x:v>
      </x:c>
      <x:c r="B45" s="1" t="str">
        <x:v>Watermelon</x:v>
      </x:c>
      <x:c r="C45" s="1" t="str">
        <x:v>1 cup</x:v>
      </x:c>
      <x:c r="D45" s="1" t="n">
        <x:v>45</x:v>
      </x:c>
      <x:c r="E45"/>
      <x:c r="F45"/>
      <x:c r="G45"/>
    </x:row>
    <x:row r="46">
      <x:c r="A46" s="1" t="str">
        <x:v>Fruits</x:v>
      </x:c>
      <x:c r="B46" s="1" t="str">
        <x:v>Cantaloupe</x:v>
      </x:c>
      <x:c r="C46" s="1" t="str">
        <x:v>1 Cup</x:v>
      </x:c>
      <x:c r="D46" s="1" t="n">
        <x:v>55</x:v>
      </x:c>
      <x:c r="E46"/>
      <x:c r="F46"/>
      <x:c r="G46"/>
    </x:row>
    <x:row r="47">
      <x:c r="A47" s="1" t="str">
        <x:v>Fruits</x:v>
      </x:c>
      <x:c r="B47" s="1" t="str">
        <x:v>Peaches</x:v>
      </x:c>
      <x:c r="C47" s="1" t="str">
        <x:v>1 medium</x:v>
      </x:c>
      <x:c r="D47" s="1" t="n">
        <x:v>60</x:v>
      </x:c>
      <x:c r="E47"/>
      <x:c r="F47"/>
      <x:c r="G47"/>
    </x:row>
    <x:row r="48">
      <x:c r="A48" s="1" t="str">
        <x:v>Fruits</x:v>
      </x:c>
      <x:c r="B48" s="1" t="str">
        <x:v>cherries</x:v>
      </x:c>
      <x:c r="C48" s="1" t="str">
        <x:v>1 Cup</x:v>
      </x:c>
      <x:c r="D48" s="1" t="n">
        <x:v>95</x:v>
      </x:c>
      <x:c r="E48"/>
      <x:c r="F48"/>
      <x:c r="G48"/>
    </x:row>
    <x:row r="49">
      <x:c r="A49" s="1" t="str">
        <x:v>Fruits</x:v>
      </x:c>
      <x:c r="B49" s="1" t="str">
        <x:v>plums</x:v>
      </x:c>
      <x:c r="C49" s="1" t="str">
        <x:v>2 medium size</x:v>
      </x:c>
      <x:c r="D49" s="1" t="n">
        <x:v>60</x:v>
      </x:c>
      <x:c r="E49"/>
      <x:c r="F49"/>
      <x:c r="G49"/>
    </x:row>
    <x:row r="50">
      <x:c r="A50" s="1" t="str">
        <x:v>Fruits</x:v>
      </x:c>
      <x:c r="B50" s="1" t="str">
        <x:v>Avacado</x:v>
      </x:c>
      <x:c r="C50" s="1" t="str">
        <x:v>1/2 of medium</x:v>
      </x:c>
      <x:c r="D50" s="1" t="n">
        <x:v>120</x:v>
      </x:c>
      <x:c r="E50"/>
      <x:c r="F50"/>
      <x:c r="G50"/>
    </x:row>
    <x:row r="51">
      <x:c r="A51"/>
      <x:c r="B51"/>
      <x:c r="C51"/>
      <x:c r="D51"/>
      <x:c r="E51"/>
      <x:c r="F51"/>
      <x:c r="G51"/>
    </x:row>
    <x:row r="52">
      <x:c r="A52" s="1" t="str">
        <x:v>Plant Protein</x:v>
      </x:c>
      <x:c r="B52" s="1" t="str">
        <x:v>Black Beans</x:v>
      </x:c>
      <x:c r="C52" s="1" t="str">
        <x:v>1/2 Cup</x:v>
      </x:c>
      <x:c r="D52" s="1" t="n">
        <x:v>115</x:v>
      </x:c>
      <x:c r="E52" s="1" t="n">
        <x:v>8</x:v>
      </x:c>
      <x:c r="F52"/>
      <x:c r="G52"/>
    </x:row>
    <x:row r="53">
      <x:c r="A53" s="1" t="str">
        <x:v>Plant Protein</x:v>
      </x:c>
      <x:c r="B53" s="1" t="str">
        <x:v>Pinto Beans</x:v>
      </x:c>
      <x:c r="C53" s="1" t="str">
        <x:v>1/2 Cup</x:v>
      </x:c>
      <x:c r="D53" s="1" t="n">
        <x:v>120</x:v>
      </x:c>
      <x:c r="E53" s="1" t="n">
        <x:v>8</x:v>
      </x:c>
      <x:c r="F53"/>
      <x:c r="G53"/>
    </x:row>
    <x:row r="54">
      <x:c r="A54" s="1" t="str">
        <x:v>Plant Protein</x:v>
      </x:c>
      <x:c r="B54" s="1" t="str">
        <x:v>Chickpeas</x:v>
      </x:c>
      <x:c r="C54" s="1" t="str">
        <x:v>1/2 Cup</x:v>
      </x:c>
      <x:c r="D54" s="1" t="n">
        <x:v>135</x:v>
      </x:c>
      <x:c r="E54" s="1" t="n">
        <x:v>7</x:v>
      </x:c>
      <x:c r="F54"/>
      <x:c r="G54"/>
    </x:row>
    <x:row r="55">
      <x:c r="A55" s="1" t="str">
        <x:v>Plant Protein</x:v>
      </x:c>
      <x:c r="B55" s="1" t="str">
        <x:v>Lentils</x:v>
      </x:c>
      <x:c r="C55" s="1" t="str">
        <x:v>1/2 Cup</x:v>
      </x:c>
      <x:c r="D55" s="1" t="n">
        <x:v>115</x:v>
      </x:c>
      <x:c r="E55" s="1" t="n">
        <x:v>9</x:v>
      </x:c>
      <x:c r="F55"/>
      <x:c r="G55"/>
    </x:row>
    <x:row r="56">
      <x:c r="A56" s="1" t="str">
        <x:v>Plant Protein</x:v>
      </x:c>
      <x:c r="B56" s="1" t="str">
        <x:v>Edamame</x:v>
      </x:c>
      <x:c r="C56" s="1" t="str">
        <x:v>1 Cup</x:v>
      </x:c>
      <x:c r="D56" s="1" t="n">
        <x:v>190</x:v>
      </x:c>
      <x:c r="E56" s="1" t="n">
        <x:v>18</x:v>
      </x:c>
      <x:c r="F56"/>
      <x:c r="G56"/>
    </x:row>
    <x:row r="57">
      <x:c r="A57" s="1" t="str">
        <x:v>Plant Protein</x:v>
      </x:c>
      <x:c r="B57" s="1" t="str">
        <x:v>tofu</x:v>
      </x:c>
      <x:c r="C57" s="1" t="str">
        <x:v>4 OZ</x:v>
      </x:c>
      <x:c r="D57" s="1" t="n">
        <x:v>120</x:v>
      </x:c>
      <x:c r="E57" s="1" t="n">
        <x:v>12</x:v>
      </x:c>
      <x:c r="F57"/>
      <x:c r="G57"/>
    </x:row>
    <x:row r="58">
      <x:c r="A58" s="1" t="str">
        <x:v>Plant Protein</x:v>
      </x:c>
      <x:c r="B58" s="1" t="str">
        <x:v>Tempeh</x:v>
      </x:c>
      <x:c r="C58" s="1" t="str">
        <x:v>4 OZ</x:v>
      </x:c>
      <x:c r="D58" s="1" t="n">
        <x:v>190</x:v>
      </x:c>
      <x:c r="E58" s="1" t="n">
        <x:v>20</x:v>
      </x:c>
      <x:c r="F58"/>
      <x:c r="G58"/>
    </x:row>
    <x:row r="59">
      <x:c r="A59"/>
      <x:c r="B59"/>
      <x:c r="C59"/>
      <x:c r="D59"/>
      <x:c r="E59"/>
      <x:c r="F59"/>
      <x:c r="G59"/>
    </x:row>
    <x:row r="60">
      <x:c r="A60" s="1" t="str">
        <x:v>Carbs</x:v>
      </x:c>
      <x:c r="B60" s="1" t="str">
        <x:v>White rice, cooked</x:v>
      </x:c>
      <x:c r="C60" s="1" t="str">
        <x:v>1 Cup</x:v>
      </x:c>
      <x:c r="D60" s="1" t="n">
        <x:v>205</x:v>
      </x:c>
      <x:c r="E60"/>
      <x:c r="F60"/>
      <x:c r="G60"/>
    </x:row>
    <x:row r="61">
      <x:c r="A61" s="1" t="str">
        <x:v>Carbs</x:v>
      </x:c>
      <x:c r="B61" s="1" t="str">
        <x:v>Brown rice, cooked</x:v>
      </x:c>
      <x:c r="C61" s="1" t="str">
        <x:v>1 Cup</x:v>
      </x:c>
      <x:c r="D61" s="1" t="n">
        <x:v>215</x:v>
      </x:c>
      <x:c r="E61"/>
      <x:c r="F61"/>
      <x:c r="G61"/>
    </x:row>
    <x:row r="62">
      <x:c r="A62" s="1" t="str">
        <x:v>Carbs</x:v>
      </x:c>
      <x:c r="B62" s="1" t="str">
        <x:v>Jasmine rice, cooked</x:v>
      </x:c>
      <x:c r="C62" s="1" t="str">
        <x:v>1 Cup</x:v>
      </x:c>
      <x:c r="D62" s="1" t="n">
        <x:v>205</x:v>
      </x:c>
      <x:c r="E62"/>
      <x:c r="F62"/>
      <x:c r="G62"/>
    </x:row>
    <x:row r="63">
      <x:c r="A63" s="1" t="str">
        <x:v>Carbs</x:v>
      </x:c>
      <x:c r="B63" s="1" t="str">
        <x:v>Basmati rice, cooked</x:v>
      </x:c>
      <x:c r="C63" s="1" t="str">
        <x:v>1 Cup</x:v>
      </x:c>
      <x:c r="D63" s="1" t="n">
        <x:v>205</x:v>
      </x:c>
      <x:c r="E63"/>
      <x:c r="F63"/>
      <x:c r="G63"/>
    </x:row>
    <x:row r="64">
      <x:c r="A64" s="1" t="str">
        <x:v>Carbs</x:v>
      </x:c>
      <x:c r="B64" s="1" t="str">
        <x:v>Quinoa, cooked</x:v>
      </x:c>
      <x:c r="C64" s="1" t="str">
        <x:v>1 Cup</x:v>
      </x:c>
      <x:c r="D64" s="1" t="n">
        <x:v>220</x:v>
      </x:c>
      <x:c r="E64"/>
      <x:c r="F64"/>
      <x:c r="G64"/>
    </x:row>
    <x:row r="65">
      <x:c r="A65" s="1" t="str">
        <x:v>Carbs</x:v>
      </x:c>
      <x:c r="B65" s="1" t="str">
        <x:v>Oatmeal</x:v>
      </x:c>
      <x:c r="C65" s="1" t="str">
        <x:v>1 Cup</x:v>
      </x:c>
      <x:c r="D65" s="1" t="n">
        <x:v>150</x:v>
      </x:c>
      <x:c r="E65"/>
      <x:c r="F65"/>
      <x:c r="G65"/>
    </x:row>
    <x:row r="66">
      <x:c r="A66" s="1" t="str">
        <x:v>Carbs</x:v>
      </x:c>
      <x:c r="B66" s="1" t="str">
        <x:v>Dry oats</x:v>
      </x:c>
      <x:c r="C66" s="1" t="str">
        <x:v>1/2 Cup</x:v>
      </x:c>
      <x:c r="D66" s="1" t="n">
        <x:v>150</x:v>
      </x:c>
      <x:c r="E66"/>
      <x:c r="F66"/>
      <x:c r="G66"/>
    </x:row>
    <x:row r="67">
      <x:c r="A67" s="1" t="str">
        <x:v>Carbs</x:v>
      </x:c>
      <x:c r="B67" s="1" t="str">
        <x:v>Pasta, cooked</x:v>
      </x:c>
      <x:c r="C67" s="1" t="str">
        <x:v>1 Cup</x:v>
      </x:c>
      <x:c r="D67" s="1" t="n">
        <x:v>200</x:v>
      </x:c>
      <x:c r="E67"/>
      <x:c r="F67"/>
      <x:c r="G67"/>
    </x:row>
    <x:row r="68">
      <x:c r="A68" s="1" t="str">
        <x:v>Carbs</x:v>
      </x:c>
      <x:c r="B68" s="1" t="str">
        <x:v>Whole-Wheat pasta, cooked</x:v>
      </x:c>
      <x:c r="C68" s="1" t="str">
        <x:v>1 Cup</x:v>
      </x:c>
      <x:c r="D68" s="1" t="n">
        <x:v>180</x:v>
      </x:c>
      <x:c r="E68"/>
      <x:c r="F68"/>
      <x:c r="G68"/>
    </x:row>
    <x:row r="69">
      <x:c r="A69" s="1" t="str">
        <x:v>Carbs</x:v>
      </x:c>
      <x:c r="B69" s="1" t="str">
        <x:v>Potato, baked</x:v>
      </x:c>
      <x:c r="C69" s="1" t="str">
        <x:v>1 medium size</x:v>
      </x:c>
      <x:c r="D69" s="1" t="n">
        <x:v>185</x:v>
      </x:c>
      <x:c r="E69"/>
      <x:c r="F69"/>
      <x:c r="G69"/>
    </x:row>
    <x:row r="70">
      <x:c r="A70" s="1" t="str">
        <x:v>Carbs</x:v>
      </x:c>
      <x:c r="B70" s="1" t="str">
        <x:v>potato, boiled</x:v>
      </x:c>
      <x:c r="C70" s="1" t="str">
        <x:v>1 medium size</x:v>
      </x:c>
      <x:c r="D70" s="1" t="n">
        <x:v>185</x:v>
      </x:c>
      <x:c r="E70"/>
      <x:c r="F70"/>
      <x:c r="G70"/>
    </x:row>
    <x:row r="71">
      <x:c r="A71" s="1" t="str">
        <x:v>Carbs</x:v>
      </x:c>
      <x:c r="B71" s="1" t="str">
        <x:v>sweet potato</x:v>
      </x:c>
      <x:c r="C71" s="1" t="str">
        <x:v>1 medium size</x:v>
      </x:c>
      <x:c r="D71" s="1" t="n">
        <x:v>175</x:v>
      </x:c>
      <x:c r="E71"/>
      <x:c r="F71"/>
      <x:c r="G71"/>
    </x:row>
    <x:row r="72">
      <x:c r="A72" s="1" t="str">
        <x:v>Carbs</x:v>
      </x:c>
      <x:c r="B72" s="1" t="str">
        <x:v>Corn</x:v>
      </x:c>
      <x:c r="C72" s="1" t="str">
        <x:v>1 cob</x:v>
      </x:c>
      <x:c r="D72" s="1" t="n">
        <x:v>140</x:v>
      </x:c>
      <x:c r="E72"/>
      <x:c r="F72"/>
      <x:c r="G72"/>
    </x:row>
    <x:row r="73">
      <x:c r="A73" s="1" t="str">
        <x:v>Carbs</x:v>
      </x:c>
      <x:c r="B73" s="1" t="str">
        <x:v>English muffin</x:v>
      </x:c>
      <x:c r="C73" s="1" t="str">
        <x:v>1 muffin</x:v>
      </x:c>
      <x:c r="D73" s="1" t="n">
        <x:v>150</x:v>
      </x:c>
      <x:c r="E73"/>
      <x:c r="F73"/>
      <x:c r="G73"/>
    </x:row>
    <x:row r="74">
      <x:c r="A74" s="1" t="str">
        <x:v>Carbs</x:v>
      </x:c>
      <x:c r="B74" s="1" t="str">
        <x:v>Wheat bagel</x:v>
      </x:c>
      <x:c r="C74" s="1" t="str">
        <x:v>1 bagal</x:v>
      </x:c>
      <x:c r="D74" s="1" t="n">
        <x:v>140</x:v>
      </x:c>
      <x:c r="E74"/>
      <x:c r="F74"/>
      <x:c r="G74"/>
    </x:row>
    <x:row r="75">
      <x:c r="A75" s="1" t="str">
        <x:v>Carbs</x:v>
      </x:c>
      <x:c r="B75" s="1" t="str">
        <x:v>White bread</x:v>
      </x:c>
      <x:c r="C75" s="1" t="str">
        <x:v>per slice</x:v>
      </x:c>
      <x:c r="D75" s="1" t="n">
        <x:v>70</x:v>
      </x:c>
      <x:c r="E75"/>
      <x:c r="F75"/>
      <x:c r="G75"/>
    </x:row>
    <x:row r="76">
      <x:c r="A76" s="1" t="str">
        <x:v>Carbs</x:v>
      </x:c>
      <x:c r="B76" s="1" t="str">
        <x:v>Granola</x:v>
      </x:c>
      <x:c r="C76" s="1" t="str">
        <x:v>1/4 cups</x:v>
      </x:c>
      <x:c r="D76" s="1" t="n">
        <x:v>130</x:v>
      </x:c>
      <x:c r="E76"/>
      <x:c r="F76"/>
      <x:c r="G76"/>
    </x:row>
    <x:row r="77">
      <x:c r="A77" s="1" t="str">
        <x:v>Carbs</x:v>
      </x:c>
      <x:c r="B77" s="1" t="str">
        <x:v>Cereal</x:v>
      </x:c>
      <x:c r="C77" s="1" t="str">
        <x:v>1 cup</x:v>
      </x:c>
      <x:c r="D77" s="1" t="n">
        <x:v>150</x:v>
      </x:c>
      <x:c r="E77"/>
      <x:c r="F77"/>
      <x:c r="G77"/>
    </x:row>
    <x:row r="78">
      <x:c r="A78" s="1" t="str">
        <x:v>Carbs</x:v>
      </x:c>
      <x:c r="B78" s="1" t="str">
        <x:v>Rice cakes</x:v>
      </x:c>
      <x:c r="C78" s="1" t="str">
        <x:v>1 cake</x:v>
      </x:c>
      <x:c r="D78" s="1" t="n">
        <x:v>60</x:v>
      </x:c>
      <x:c r="E78"/>
      <x:c r="F78"/>
      <x:c r="G78"/>
    </x:row>
    <x:row r="79">
      <x:c r="A79" s="1" t="str">
        <x:v>Carbs</x:v>
      </x:c>
      <x:c r="B79" s="1" t="str">
        <x:v>Flour tortilla</x:v>
      </x:c>
      <x:c r="C79" s="1" t="str">
        <x:v>1 medium size</x:v>
      </x:c>
      <x:c r="D79" s="1" t="n">
        <x:v>140</x:v>
      </x:c>
      <x:c r="E79"/>
      <x:c r="F79"/>
      <x:c r="G79"/>
    </x:row>
    <x:row r="80">
      <x:c r="A80" s="1" t="str">
        <x:v>Carbs</x:v>
      </x:c>
      <x:c r="B80" s="1" t="str">
        <x:v>Wheat bread</x:v>
      </x:c>
      <x:c r="C80" s="1" t="str">
        <x:v>1 medium size</x:v>
      </x:c>
      <x:c r="D80" s="1" t="n">
        <x:v>70</x:v>
      </x:c>
      <x:c r="E80"/>
      <x:c r="F80"/>
      <x:c r="G80"/>
    </x:row>
    <x:row r="81">
      <x:c r="A81"/>
      <x:c r="B81"/>
      <x:c r="C81"/>
      <x:c r="D81"/>
      <x:c r="E81"/>
      <x:c r="F81"/>
      <x:c r="G81"/>
    </x:row>
    <x:row r="82">
      <x:c r="A82" s="1" t="str">
        <x:v>Yummy Snack+ Add ons</x:v>
      </x:c>
      <x:c r="B82" s="1" t="str">
        <x:v>Rice crispy treat</x:v>
      </x:c>
      <x:c r="C82" s="1" t="str">
        <x:v>1 Bar</x:v>
      </x:c>
      <x:c r="D82" s="1" t="n">
        <x:v>90</x:v>
      </x:c>
      <x:c r="E82"/>
      <x:c r="F82"/>
      <x:c r="G82"/>
    </x:row>
    <x:row r="83">
      <x:c r="A83" s="1" t="str">
        <x:v>Yummy Snack+ Add ons</x:v>
      </x:c>
      <x:c r="B83" s="1" t="str">
        <x:v>Dark chocolate</x:v>
      </x:c>
      <x:c r="C83" s="1" t="str">
        <x:v>1 OZ</x:v>
      </x:c>
      <x:c r="D83" s="1" t="n">
        <x:v>150</x:v>
      </x:c>
      <x:c r="E83"/>
      <x:c r="F83"/>
      <x:c r="G83"/>
    </x:row>
    <x:row r="84">
      <x:c r="A84" s="1" t="str">
        <x:v>Yummy Snack+ Add ons</x:v>
      </x:c>
      <x:c r="B84" s="1" t="str">
        <x:v>Dark chocolate square</x:v>
      </x:c>
      <x:c r="C84" s="1" t="str">
        <x:v>1 Square</x:v>
      </x:c>
      <x:c r="D84" s="1" t="n">
        <x:v>63</x:v>
      </x:c>
      <x:c r="E84"/>
      <x:c r="F84"/>
      <x:c r="G84"/>
    </x:row>
    <x:row r="85">
      <x:c r="A85" s="1" t="str">
        <x:v>Yummy Snack+ Add ons</x:v>
      </x:c>
      <x:c r="B85" s="1" t="str">
        <x:v>Milk chocolate</x:v>
      </x:c>
      <x:c r="C85" s="1" t="str">
        <x:v>1 OZ</x:v>
      </x:c>
      <x:c r="D85" s="1" t="n">
        <x:v>150</x:v>
      </x:c>
      <x:c r="E85"/>
      <x:c r="F85"/>
      <x:c r="G85"/>
    </x:row>
    <x:row r="86">
      <x:c r="A86" s="1" t="str">
        <x:v>Yummy Snack+ Add ons</x:v>
      </x:c>
      <x:c r="B86" s="1" t="str">
        <x:v>Hersheys Kiss</x:v>
      </x:c>
      <x:c r="C86" s="1" t="str">
        <x:v>1 piece</x:v>
      </x:c>
      <x:c r="D86" s="1" t="n">
        <x:v>22</x:v>
      </x:c>
      <x:c r="E86"/>
      <x:c r="F86"/>
      <x:c r="G86"/>
    </x:row>
    <x:row r="87">
      <x:c r="A87" s="1" t="str">
        <x:v>Yummy Snack+ Add ons</x:v>
      </x:c>
      <x:c r="B87" s="1" t="str">
        <x:v>M&amp;Ms</x:v>
      </x:c>
      <x:c r="C87" s="1" t="str">
        <x:v>1 OZ</x:v>
      </x:c>
      <x:c r="D87" s="1" t="n">
        <x:v>140</x:v>
      </x:c>
      <x:c r="E87"/>
      <x:c r="F87"/>
      <x:c r="G87"/>
    </x:row>
    <x:row r="88">
      <x:c r="A88" s="1" t="str">
        <x:v>Yummy Snack+ Add ons</x:v>
      </x:c>
      <x:c r="B88" s="1" t="str">
        <x:v>Mini M&amp;Ms</x:v>
      </x:c>
      <x:c r="C88" s="1" t="str">
        <x:v>1 OZ</x:v>
      </x:c>
      <x:c r="D88" s="1" t="n">
        <x:v>140</x:v>
      </x:c>
      <x:c r="E88"/>
      <x:c r="F88"/>
      <x:c r="G88"/>
    </x:row>
    <x:row r="89">
      <x:c r="A89" s="1" t="str">
        <x:v>Yummy Snack+ Add ons</x:v>
      </x:c>
      <x:c r="B89" s="1" t="str">
        <x:v>Oreo's</x:v>
      </x:c>
      <x:c r="C89" s="1" t="str">
        <x:v>1 Cookie</x:v>
      </x:c>
      <x:c r="D89" s="1" t="n">
        <x:v>53</x:v>
      </x:c>
      <x:c r="E89"/>
      <x:c r="F89"/>
      <x:c r="G89"/>
    </x:row>
    <x:row r="90">
      <x:c r="A90" s="1" t="str">
        <x:v>Yummy Snack+ Add ons</x:v>
      </x:c>
      <x:c r="B90" s="1" t="str">
        <x:v>Mini Oreo's</x:v>
      </x:c>
      <x:c r="C90" s="1" t="str">
        <x:v>5 Cookie</x:v>
      </x:c>
      <x:c r="D90" s="1" t="n">
        <x:v>140</x:v>
      </x:c>
      <x:c r="E90"/>
      <x:c r="F90"/>
      <x:c r="G90"/>
    </x:row>
    <x:row r="91">
      <x:c r="A91" s="1" t="str">
        <x:v>Yummy Snack+ Add ons</x:v>
      </x:c>
      <x:c r="B91" s="1" t="str">
        <x:v>lays small bag potato chips</x:v>
      </x:c>
      <x:c r="C91" s="1" t="str">
        <x:v>1 small bag</x:v>
      </x:c>
      <x:c r="D91" s="1" t="n">
        <x:v>150</x:v>
      </x:c>
      <x:c r="E91"/>
      <x:c r="F91"/>
      <x:c r="G91"/>
    </x:row>
    <x:row r="92">
      <x:c r="A92" s="1" t="str">
        <x:v>Yummy Snack+ Add ons</x:v>
      </x:c>
      <x:c r="B92" s="1" t="str">
        <x:v>Popcorn smartfood cheddar</x:v>
      </x:c>
      <x:c r="C92" s="1" t="str">
        <x:v>2 cups</x:v>
      </x:c>
      <x:c r="D92" s="1" t="n">
        <x:v>140</x:v>
      </x:c>
      <x:c r="E92"/>
      <x:c r="F92"/>
      <x:c r="G92"/>
    </x:row>
    <x:row r="93">
      <x:c r="A93" s="1" t="str">
        <x:v>Yummy Snack+ Add ons</x:v>
      </x:c>
      <x:c r="B93" s="1" t="str">
        <x:v>Goldfish crackers</x:v>
      </x:c>
      <x:c r="C93" s="1" t="str">
        <x:v>54 pieces</x:v>
      </x:c>
      <x:c r="D93" s="1" t="n">
        <x:v>140</x:v>
      </x:c>
      <x:c r="E93"/>
      <x:c r="F93"/>
      <x:c r="G93"/>
    </x:row>
    <x:row r="94">
      <x:c r="A94" s="1" t="str">
        <x:v>Yummy Snack+ Add ons</x:v>
      </x:c>
      <x:c r="B94" s="1" t="str">
        <x:v>Popsicle zero or low sugar</x:v>
      </x:c>
      <x:c r="C94" s="1" t="str">
        <x:v>1 popsicle</x:v>
      </x:c>
      <x:c r="D94" s="1" t="n">
        <x:v>40</x:v>
      </x:c>
      <x:c r="E94"/>
      <x:c r="F94"/>
      <x:c r="G94"/>
    </x:row>
    <x:row r="95">
      <x:c r="A95" s="1" t="str">
        <x:v>Yummy Snack+ Add ons</x:v>
      </x:c>
      <x:c r="B95" s="1" t="str">
        <x:v>BBQ sauce</x:v>
      </x:c>
      <x:c r="C95" s="1" t="str">
        <x:v>2 TBSP</x:v>
      </x:c>
      <x:c r="D95" s="1" t="n">
        <x:v>60</x:v>
      </x:c>
      <x:c r="E95"/>
      <x:c r="F95"/>
      <x:c r="G95"/>
    </x:row>
    <x:row r="96">
      <x:c r="A96" s="1" t="str">
        <x:v>Yummy Snack+ Add ons</x:v>
      </x:c>
      <x:c r="B96" s="1" t="str">
        <x:v>Ketchup</x:v>
      </x:c>
      <x:c r="C96" s="1" t="str">
        <x:v>2 TBSP</x:v>
      </x:c>
      <x:c r="D96" s="1" t="n">
        <x:v>40</x:v>
      </x:c>
      <x:c r="E96"/>
      <x:c r="F96"/>
      <x:c r="G96"/>
    </x:row>
    <x:row r="97">
      <x:c r="A97" s="1" t="str">
        <x:v>Yummy Snack+ Add ons</x:v>
      </x:c>
      <x:c r="B97" s="1" t="str">
        <x:v>Buffalo sauce</x:v>
      </x:c>
      <x:c r="C97" s="1" t="str">
        <x:v>2 TBSP</x:v>
      </x:c>
      <x:c r="D97" s="1" t="n">
        <x:v>0</x:v>
      </x:c>
      <x:c r="E97"/>
      <x:c r="F97"/>
      <x:c r="G97"/>
    </x:row>
    <x:row r="98">
      <x:c r="A98" s="1" t="str">
        <x:v>Yummy Snack+ Add ons</x:v>
      </x:c>
      <x:c r="B98" s="1" t="str">
        <x:v>Light mayo</x:v>
      </x:c>
      <x:c r="C98" s="1" t="str">
        <x:v>2 TBSP</x:v>
      </x:c>
      <x:c r="D98" s="1" t="n">
        <x:v>60</x:v>
      </x:c>
      <x:c r="E98"/>
      <x:c r="F98"/>
      <x:c r="G98"/>
    </x:row>
    <x:row r="99">
      <x:c r="A99" s="1" t="str">
        <x:v>Yummy Snack+ Add ons</x:v>
      </x:c>
      <x:c r="B99" s="1" t="str">
        <x:v>Light cream cheese</x:v>
      </x:c>
      <x:c r="C99" s="1" t="str">
        <x:v>2 TBSP</x:v>
      </x:c>
      <x:c r="D99" s="1" t="n">
        <x:v>30</x:v>
      </x:c>
      <x:c r="E99"/>
      <x:c r="F99"/>
      <x:c r="G99"/>
    </x:row>
    <x:row r="100">
      <x:c r="A100" s="1" t="str">
        <x:v>Yummy Snack+ Add ons</x:v>
      </x:c>
      <x:c r="B100" s="1" t="str">
        <x:v>Light ranch</x:v>
      </x:c>
      <x:c r="C100" s="1" t="str">
        <x:v>2 TBSP</x:v>
      </x:c>
      <x:c r="D100" s="1" t="n">
        <x:v>60</x:v>
      </x:c>
      <x:c r="E100"/>
      <x:c r="F100"/>
      <x:c r="G100"/>
    </x:row>
    <x:row r="101">
      <x:c r="A101" s="1" t="str">
        <x:v>Yummy Snack+ Add ons</x:v>
      </x:c>
      <x:c r="B101" s="1" t="str">
        <x:v>American cheese</x:v>
      </x:c>
      <x:c r="C101" s="1" t="str">
        <x:v>1 slice</x:v>
      </x:c>
      <x:c r="D101" s="1" t="n">
        <x:v>80</x:v>
      </x:c>
      <x:c r="E101" s="1" t="n">
        <x:v>5</x:v>
      </x:c>
      <x:c r="F101"/>
      <x:c r="G101"/>
    </x:row>
    <x:row r="102">
      <x:c r="A102" s="1" t="str">
        <x:v>Yummy Snack+ Add ons</x:v>
      </x:c>
      <x:c r="B102" s="1" t="str">
        <x:v>Low fat mozzarella</x:v>
      </x:c>
      <x:c r="C102" s="1" t="str">
        <x:v>1 OZ</x:v>
      </x:c>
      <x:c r="D102" s="1" t="n">
        <x:v>70</x:v>
      </x:c>
      <x:c r="E102"/>
      <x:c r="F102"/>
      <x:c r="G102"/>
    </x:row>
    <x:row r="103">
      <x:c r="A103" s="1" t="str">
        <x:v>Yummy Snack+ Add ons</x:v>
      </x:c>
      <x:c r="B103" s="1" t="str">
        <x:v>Soy sauce</x:v>
      </x:c>
      <x:c r="C103" s="1" t="str">
        <x:v>2 TBSP</x:v>
      </x:c>
      <x:c r="D103" s="1" t="str">
        <x:v>0-5</x:v>
      </x:c>
      <x:c r="E103"/>
      <x:c r="F103"/>
      <x:c r="G103"/>
    </x:row>
    <x:row r="104">
      <x:c r="A104" s="1" t="str">
        <x:v>Yummy Snack+ Add ons</x:v>
      </x:c>
      <x:c r="B104" s="1" t="str">
        <x:v>Mustard</x:v>
      </x:c>
      <x:c r="C104" s="1" t="str">
        <x:v>2 TBSP</x:v>
      </x:c>
      <x:c r="D104" s="1" t="n">
        <x:v>0</x:v>
      </x:c>
      <x:c r="E104"/>
      <x:c r="F104"/>
      <x:c r="G104"/>
    </x:row>
    <x:row r="105">
      <x:c r="A105"/>
      <x:c r="B105"/>
      <x:c r="C105"/>
      <x:c r="D105"/>
      <x:c r="E105"/>
      <x:c r="F105"/>
      <x:c r="G105"/>
    </x:row>
    <x:row r="106">
      <x:c r="A106" s="1" t="str">
        <x:v>Protein</x:v>
      </x:c>
      <x:c r="B106" s="1" t="str">
        <x:v>Turkey bacon</x:v>
      </x:c>
      <x:c r="C106" s="1" t="str">
        <x:v>1 slice</x:v>
      </x:c>
      <x:c r="D106" s="1" t="n">
        <x:v>50</x:v>
      </x:c>
      <x:c r="E106" s="1" t="n">
        <x:v>6</x:v>
      </x:c>
      <x:c r="F106"/>
      <x:c r="G106"/>
    </x:row>
    <x:row r="107">
      <x:c r="A107" s="1" t="str">
        <x:v>Carbs</x:v>
      </x:c>
      <x:c r="B107" s="1" t="str">
        <x:v>Drizzles</x:v>
      </x:c>
      <x:c r="C107" s="1" t="str">
        <x:v>28 pieces</x:v>
      </x:c>
      <x:c r="D107" s="1" t="n">
        <x:v>120</x:v>
      </x:c>
      <x:c r="E107" s="1" t="n">
        <x:v>2</x:v>
      </x:c>
      <x:c r="F107"/>
      <x:c r="G107"/>
    </x:row>
    <x:row r="108">
      <x:c r="A108" s="1" t="str">
        <x:v>Yummy snack+Add On</x:v>
      </x:c>
      <x:c r="B108" s="1" t="str">
        <x:v>Cheese stick</x:v>
      </x:c>
      <x:c r="C108" s="1" t="str">
        <x:v>1 stick</x:v>
      </x:c>
      <x:c r="D108" s="1" t="n">
        <x:v>40</x:v>
      </x:c>
      <x:c r="E108" s="1" t="n">
        <x:v>1</x:v>
      </x:c>
      <x:c r="F108"/>
      <x:c r="G108"/>
    </x:row>
    <x:row r="109">
      <x:c r="A109" s="1" t="str">
        <x:v>Yummy snack+Add On</x:v>
      </x:c>
      <x:c r="B109" s="1" t="str">
        <x:v>Chickpea puffs</x:v>
      </x:c>
      <x:c r="C109" s="1" t="str">
        <x:v>1 Bag</x:v>
      </x:c>
      <x:c r="D109" s="1" t="n">
        <x:v>100</x:v>
      </x:c>
      <x:c r="E109" s="1" t="n">
        <x:v>1</x:v>
      </x:c>
      <x:c r="F109"/>
      <x:c r="G109"/>
    </x:row>
    <x:row r="110">
      <x:c r="A110" s="1" t="str">
        <x:v>Yummy snack+Add On</x:v>
      </x:c>
      <x:c r="B110" s="1" t="str">
        <x:v>Cream Cheese</x:v>
      </x:c>
      <x:c r="C110" s="1" t="str">
        <x:v>2 TBSP</x:v>
      </x:c>
      <x:c r="D110" s="1" t="n">
        <x:v>70</x:v>
      </x:c>
      <x:c r="E110" s="1" t="n">
        <x:v>1</x:v>
      </x:c>
      <x:c r="F110"/>
      <x:c r="G110"/>
    </x:row>
    <x:row r="111">
      <x:c r="A111" s="1" t="str">
        <x:v>Yummy snack+Add On</x:v>
      </x:c>
      <x:c r="B111" s="1" t="str">
        <x:v>Strawberry Cream Cheese</x:v>
      </x:c>
      <x:c r="C111" s="1" t="str">
        <x:v>2 TBSP</x:v>
      </x:c>
      <x:c r="D111" s="1" t="n">
        <x:v>80</x:v>
      </x:c>
      <x:c r="E111" s="1" t="n">
        <x:v>1</x:v>
      </x:c>
      <x:c r="F111"/>
      <x:c r="G111"/>
    </x:row>
    <x:row r="112">
      <x:c r="A112" s="1" t="str">
        <x:v>Yummy snack+Add On</x:v>
      </x:c>
      <x:c r="B112" s="1" t="str">
        <x:v>Zero sugar jam</x:v>
      </x:c>
      <x:c r="C112" s="1" t="str">
        <x:v>2 TBSP</x:v>
      </x:c>
      <x:c r="D112" s="1" t="n">
        <x:v>10</x:v>
      </x:c>
      <x:c r="E112" s="1" t="n">
        <x:v>0</x:v>
      </x:c>
      <x:c r="F112"/>
      <x:c r="G112"/>
    </x:row>
    <x:row r="113">
      <x:c r="A113" s="1" t="str">
        <x:v>Yummy snack+Add On</x:v>
      </x:c>
      <x:c r="B113" s="1" t="str">
        <x:v>Peanut Butter</x:v>
      </x:c>
      <x:c r="C113" s="1" t="str">
        <x:v>2 TBSP</x:v>
      </x:c>
      <x:c r="D113" s="1" t="n">
        <x:v>188</x:v>
      </x:c>
      <x:c r="E113" s="1" t="n">
        <x:v>6</x:v>
      </x:c>
      <x:c r="F113"/>
      <x:c r="G113"/>
    </x:row>
    <x:row r="114">
      <x:c r="A114" s="1" t="str">
        <x:v>Protein</x:v>
      </x:c>
      <x:c r="B114" s="1" t="str">
        <x:v>Fried egg</x:v>
      </x:c>
      <x:c r="C114" s="1" t="str">
        <x:v>1 egg</x:v>
      </x:c>
      <x:c r="D114" s="1" t="n">
        <x:v>70</x:v>
      </x:c>
      <x:c r="E114" s="1" t="n">
        <x:v>6</x:v>
      </x:c>
      <x:c r="F114"/>
      <x:c r="G114"/>
    </x:row>
    <x:row r="115">
      <x:c r="A115" s="1" t="str">
        <x:v>Yummy snack+Add On</x:v>
      </x:c>
      <x:c r="B115" s="1" t="str">
        <x:v>Milk</x:v>
      </x:c>
      <x:c r="C115" s="1" t="str">
        <x:v>1 Cup</x:v>
      </x:c>
      <x:c r="D115" s="1" t="n">
        <x:v>120</x:v>
      </x:c>
      <x:c r="E115" s="1" t="n">
        <x:v>6</x:v>
      </x:c>
      <x:c r="F115"/>
      <x:c r="G115"/>
    </x:row>
    <x:row r="117" ht="25" customHeight="1">
      <x:c r="A117" s="3" t="str">
        <x:v>Values supplied by Jayden. Blank nutrient entries are unknown, not zero. Check the product label, serving size, and raw/cooked state before use. Soy sauce calories vary; replace 0–5 with the number on your label.</x:v>
      </x:c>
      <x:c r="B117" s="3"/>
      <x:c r="C117" s="3"/>
      <x:c r="D117" s="3"/>
      <x:c r="E117" s="3"/>
      <x:c r="F117" s="3"/>
      <x:c r="G117" s="3"/>
    </x:row>
    <x:row r="118" ht="25" customHeight="1">
      <x:c r="A118" s="3"/>
      <x:c r="B118" s="3"/>
      <x:c r="C118" s="3"/>
      <x:c r="D118" s="3"/>
      <x:c r="E118" s="3"/>
      <x:c r="F118" s="3"/>
      <x:c r="G118" s="3"/>
    </x:row>
  </x:sheetData>
  <x:mergeCells>
    <x:mergeCell ref="A117:G118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ColWidth="12.630000114440918" defaultRowHeight="15.75"/>
  <x:cols>
    <x:col min="1" max="1" width="14" hidden="0" customWidth="1"/>
    <x:col min="2" max="2" width="30" hidden="0" customWidth="1"/>
    <x:col min="3" max="3" width="20" hidden="0" customWidth="1"/>
    <x:col min="4" max="4" width="16" hidden="0" customWidth="1"/>
    <x:col min="5" max="5" width="16" hidden="0" customWidth="1"/>
    <x:col min="6" max="6" width="20" hidden="0" customWidth="1"/>
    <x:col min="7" max="7" width="3" hidden="0" customWidth="1"/>
    <x:col min="8" max="8" width="23" hidden="0" customWidth="1"/>
    <x:col min="9" max="9" width="17" hidden="0" customWidth="1"/>
    <x:col min="10" max="10" width="17" hidden="0" customWidth="1"/>
  </x:cols>
  <x:sheetData>
    <x:row r="1" ht="24" customHeight="1">
      <x:c r="A1" s="4" t="s">
        <x:v>0</x:v>
      </x:c>
      <x:c r="B1" s="4" t="s">
        <x:v>1</x:v>
      </x:c>
      <x:c r="C1" s="4" t="s">
        <x:v>2</x:v>
      </x:c>
      <x:c r="D1" s="4" t="s">
        <x:v>3</x:v>
      </x:c>
      <x:c r="E1" s="4" t="s">
        <x:v>4</x:v>
      </x:c>
      <x:c r="F1" s="4" t="s">
        <x:v>5</x:v>
      </x:c>
      <x:c r="G1" s="5"/>
      <x:c r="H1" s="4" t="s">
        <x:v>6</x:v>
      </x:c>
      <x:c r="I1" s="4" t="s">
        <x:v>3</x:v>
      </x:c>
      <x:c r="J1" s="4" t="s">
        <x:v>4</x:v>
      </x:c>
    </x:row>
    <x:row r="2" ht="24" customHeight="1">
      <x:c r="A2" s="1" t="str">
        <x:v>Breakfast</x:v>
      </x:c>
      <x:c r="B2" s="1" t="str">
        <x:v>Eggs</x:v>
      </x:c>
      <x:c r="C2" s="2" t="str">
        <x:f t="array" ref="C2">IF(B2="","",IFERROR(VLOOKUP(B2,'Food Database'!$B$2:$G$115,2,FALSE),"Check food"))</x:f>
        <x:v>1 egg</x:v>
      </x:c>
      <x:c r="D2" s="6" t="n">
        <x:f t="array" ref="D2">IF(B2="","",IF(F2="","Enter servings",IFERROR(IF(ISNUMBER(VLOOKUP(B2,'Food Database'!$B$2:$G$115,3,FALSE)),VLOOKUP(B2,'Food Database'!$B$2:$G$115,3,FALSE)*F2,"Check label"),"Check food")))</x:f>
        <x:v>420</x:v>
      </x:c>
      <x:c r="E2" s="6" t="n">
        <x:f t="array" ref="E2">IF(B2="","",IF(F2="","Enter servings",IFERROR(IF(COUNTIFS('Food Database'!$B$2:$B$115,B2,'Food Database'!$E$2:$E$115,"&lt;&gt;")=0,"Not listed",VLOOKUP(B2,'Food Database'!$B$2:$G$115,4,FALSE)*F2),"Check food")))</x:f>
        <x:v>42</x:v>
      </x:c>
      <x:c r="F2" s="6">
        <x:v>6.0</x:v>
      </x:c>
      <x:c r="H2" s="1" t="s">
        <x:v>7</x:v>
      </x:c>
      <x:c r="I2" s="6" t="n">
        <x:f t="shared" ref="I2:I5" si="1">SUMIF($A$2:$A$10,H2,$D$2:$D$10)</x:f>
        <x:v>1050</x:v>
      </x:c>
      <x:c r="J2" s="6" t="n">
        <x:f t="shared" ref="J2:J5" si="2">SUMIF($A$2:$A$10,H2,$E$2:$E$10)</x:f>
        <x:v>96</x:v>
      </x:c>
    </x:row>
    <x:row r="3" ht="24" customHeight="1">
      <x:c r="A3" s="1" t="str">
        <x:v>Breakfast</x:v>
      </x:c>
      <x:c r="B3" s="1" t="str">
        <x:v>Turkey bacon</x:v>
      </x:c>
      <x:c r="C3" s="2" t="str">
        <x:f t="array" ref="C3">IF(B3="","",IFERROR(VLOOKUP(B3,'Food Database'!$B$2:$G$115,2,FALSE),"Check food"))</x:f>
        <x:v>1 slice</x:v>
      </x:c>
      <x:c r="D3" s="6" t="n">
        <x:f t="array" ref="D3">IF(B3="","",IF(F3="","Enter servings",IFERROR(IF(ISNUMBER(VLOOKUP(B3,'Food Database'!$B$2:$G$115,3,FALSE)),VLOOKUP(B3,'Food Database'!$B$2:$G$115,3,FALSE)*F3,"Check label"),"Check food")))</x:f>
        <x:v>200</x:v>
      </x:c>
      <x:c r="E3" s="6" t="n">
        <x:f t="array" ref="E3">IF(B3="","",IF(F3="","Enter servings",IFERROR(IF(COUNTIFS('Food Database'!$B$2:$B$115,B3,'Food Database'!$E$2:$E$115,"&lt;&gt;")=0,"Not listed",VLOOKUP(B3,'Food Database'!$B$2:$G$115,4,FALSE)*F3),"Check food")))</x:f>
        <x:v>24</x:v>
      </x:c>
      <x:c r="F3" s="6">
        <x:v>4.0</x:v>
      </x:c>
      <x:c r="H3" s="1" t="s">
        <x:v>8</x:v>
      </x:c>
      <x:c r="I3" s="6" t="n">
        <x:f t="shared" si="1">SUMIF($A$2:$A$10,H3,$D$2:$D$10)</x:f>
        <x:v>120</x:v>
      </x:c>
      <x:c r="J3" s="6" t="n">
        <x:f t="shared" si="2">SUMIF($A$2:$A$10,H3,$E$2:$E$10)</x:f>
        <x:v>24</x:v>
      </x:c>
    </x:row>
    <x:row r="4" ht="24" customHeight="1">
      <x:c r="A4" s="1" t="str">
        <x:v>Breakfast</x:v>
      </x:c>
      <x:c r="B4" s="1" t="str">
        <x:v>American cheese</x:v>
      </x:c>
      <x:c r="C4" s="2" t="str">
        <x:f t="array" ref="C4">IF(B4="","",IFERROR(VLOOKUP(B4,'Food Database'!$B$2:$G$115,2,FALSE),"Check food"))</x:f>
        <x:v>1 slice</x:v>
      </x:c>
      <x:c r="D4" s="6" t="n">
        <x:f t="array" ref="D4">IF(B4="","",IF(F4="","Enter servings",IFERROR(IF(ISNUMBER(VLOOKUP(B4,'Food Database'!$B$2:$G$115,3,FALSE)),VLOOKUP(B4,'Food Database'!$B$2:$G$115,3,FALSE)*F4,"Check label"),"Check food")))</x:f>
        <x:v>320</x:v>
      </x:c>
      <x:c r="E4" s="6" t="n">
        <x:f t="array" ref="E4">IF(B4="","",IF(F4="","Enter servings",IFERROR(IF(COUNTIFS('Food Database'!$B$2:$B$115,B4,'Food Database'!$E$2:$E$115,"&lt;&gt;")=0,"Not listed",VLOOKUP(B4,'Food Database'!$B$2:$G$115,4,FALSE)*F4),"Check food")))</x:f>
        <x:v>20</x:v>
      </x:c>
      <x:c r="F4" s="6">
        <x:v>4.0</x:v>
      </x:c>
      <x:c r="H4" s="1" t="s">
        <x:v>9</x:v>
      </x:c>
      <x:c r="I4" s="6" t="n">
        <x:f t="shared" si="1">SUMIF($A$2:$A$10,H4,$D$2:$D$10)</x:f>
        <x:v>425</x:v>
      </x:c>
      <x:c r="J4" s="6" t="n">
        <x:f t="shared" si="2">SUMIF($A$2:$A$10,H4,$E$2:$E$10)</x:f>
        <x:v>48</x:v>
      </x:c>
    </x:row>
    <x:row r="5" ht="24" customHeight="1">
      <x:c r="A5" s="1" t="str">
        <x:v>Snack</x:v>
      </x:c>
      <x:c r="B5" s="1" t="str">
        <x:v>Rice cakes</x:v>
      </x:c>
      <x:c r="C5" s="2" t="str">
        <x:f t="array" ref="C5">IF(B5="","",IFERROR(VLOOKUP(B5,'Food Database'!$B$2:$G$115,2,FALSE),"Check food"))</x:f>
        <x:v>1 cake</x:v>
      </x:c>
      <x:c r="D5" s="6" t="n">
        <x:f t="array" ref="D5">IF(B5="","",IF(F5="","Enter servings",IFERROR(IF(ISNUMBER(VLOOKUP(B5,'Food Database'!$B$2:$G$115,3,FALSE)),VLOOKUP(B5,'Food Database'!$B$2:$G$115,3,FALSE)*F5,"Check label"),"Check food")))</x:f>
        <x:v>120</x:v>
      </x:c>
      <x:c r="E5" s="6" t="str">
        <x:f t="array" ref="E5">IF(B5="","",IF(F5="","Enter servings",IFERROR(IF(COUNTIFS('Food Database'!$B$2:$B$115,B5,'Food Database'!$E$2:$E$115,"&lt;&gt;")=0,"Not listed",VLOOKUP(B5,'Food Database'!$B$2:$G$115,4,FALSE)*F5),"Check food")))</x:f>
        <x:v>Not listed</x:v>
      </x:c>
      <x:c r="F5" s="6">
        <x:v>2.0</x:v>
      </x:c>
      <x:c r="H5" s="1" t="s">
        <x:v>10</x:v>
      </x:c>
      <x:c r="I5" s="6" t="n">
        <x:f t="shared" si="1">SUMIF($A$2:$A$10,H5,$D$2:$D$10)</x:f>
        <x:v>120</x:v>
      </x:c>
      <x:c r="J5" s="6" t="n">
        <x:f t="shared" si="2">SUMIF($A$2:$A$10,H5,$E$2:$E$10)</x:f>
        <x:v>0</x:v>
      </x:c>
    </x:row>
    <x:row r="6" ht="24" customHeight="1">
      <x:c r="A6" s="1" t="str">
        <x:v>Breakfast</x:v>
      </x:c>
      <x:c r="B6" s="1" t="str">
        <x:v>Greek yogurt</x:v>
      </x:c>
      <x:c r="C6" s="2" t="str">
        <x:f t="array" ref="C6">IF(B6="","",IFERROR(VLOOKUP(B6,'Food Database'!$B$2:$G$115,2,FALSE),"Check food"))</x:f>
        <x:v>1 Cup</x:v>
      </x:c>
      <x:c r="D6" s="6" t="n">
        <x:f t="array" ref="D6">IF(B6="","",IF(F6="","Enter servings",IFERROR(IF(ISNUMBER(VLOOKUP(B6,'Food Database'!$B$2:$G$115,3,FALSE)),VLOOKUP(B6,'Food Database'!$B$2:$G$115,3,FALSE)*F6,"Check label"),"Check food")))</x:f>
        <x:v>110</x:v>
      </x:c>
      <x:c r="E6" s="6" t="n">
        <x:f t="array" ref="E6">IF(B6="","",IF(F6="","Enter servings",IFERROR(IF(COUNTIFS('Food Database'!$B$2:$B$115,B6,'Food Database'!$E$2:$E$115,"&lt;&gt;")=0,"Not listed",VLOOKUP(B6,'Food Database'!$B$2:$G$115,4,FALSE)*F6),"Check food")))</x:f>
        <x:v>10</x:v>
      </x:c>
      <x:c r="F6" s="6">
        <x:v>1.0</x:v>
      </x:c>
      <x:c r="I6" s="7"/>
      <x:c r="J6" s="7"/>
    </x:row>
    <x:row r="7" ht="24" customHeight="1">
      <x:c r="A7" s="1" t="str">
        <x:v>Lunch</x:v>
      </x:c>
      <x:c r="B7" s="1" t="str">
        <x:v>Whey Protein Powder</x:v>
      </x:c>
      <x:c r="C7" s="2" t="str">
        <x:f t="array" ref="C7">IF(B7="","",IFERROR(VLOOKUP(B7,'Food Database'!$B$2:$G$115,2,FALSE),"Check food"))</x:f>
        <x:v>1 scoop</x:v>
      </x:c>
      <x:c r="D7" s="6" t="n">
        <x:f t="array" ref="D7">IF(B7="","",IF(F7="","Enter servings",IFERROR(IF(ISNUMBER(VLOOKUP(B7,'Food Database'!$B$2:$G$115,3,FALSE)),VLOOKUP(B7,'Food Database'!$B$2:$G$115,3,FALSE)*F7,"Check label"),"Check food")))</x:f>
        <x:v>120</x:v>
      </x:c>
      <x:c r="E7" s="6" t="n">
        <x:f t="array" ref="E7">IF(B7="","",IF(F7="","Enter servings",IFERROR(IF(COUNTIFS('Food Database'!$B$2:$B$115,B7,'Food Database'!$E$2:$E$115,"&lt;&gt;")=0,"Not listed",VLOOKUP(B7,'Food Database'!$B$2:$G$115,4,FALSE)*F7),"Check food")))</x:f>
        <x:v>24</x:v>
      </x:c>
      <x:c r="F7" s="6">
        <x:v>1.0</x:v>
      </x:c>
      <x:c r="H7" s="1" t="s">
        <x:v>11</x:v>
      </x:c>
      <x:c r="I7" s="6" t="s">
        <x:v>3</x:v>
      </x:c>
      <x:c r="J7" s="6" t="s">
        <x:v>4</x:v>
      </x:c>
    </x:row>
    <x:row r="8" ht="24" customHeight="1">
      <x:c r="A8" s="1" t="str">
        <x:v>Dinner</x:v>
      </x:c>
      <x:c r="B8" s="1" t="str">
        <x:v>Chicken Breast</x:v>
      </x:c>
      <x:c r="C8" s="2" t="str">
        <x:f t="array" ref="C8">IF(B8="","",IFERROR(VLOOKUP(B8,'Food Database'!$B$2:$G$115,2,FALSE),"Check food"))</x:f>
        <x:v>4 OZ</x:v>
      </x:c>
      <x:c r="D8" s="6" t="n">
        <x:f t="array" ref="D8">IF(B8="","",IF(F8="","Enter servings",IFERROR(IF(ISNUMBER(VLOOKUP(B8,'Food Database'!$B$2:$G$115,3,FALSE)),VLOOKUP(B8,'Food Database'!$B$2:$G$115,3,FALSE)*F8,"Check label"),"Check food")))</x:f>
        <x:v>240</x:v>
      </x:c>
      <x:c r="E8" s="6" t="n">
        <x:f t="array" ref="E8">IF(B8="","",IF(F8="","Enter servings",IFERROR(IF(COUNTIFS('Food Database'!$B$2:$B$115,B8,'Food Database'!$E$2:$E$115,"&lt;&gt;")=0,"Not listed",VLOOKUP(B8,'Food Database'!$B$2:$G$115,4,FALSE)*F8),"Check food")))</x:f>
        <x:v>48</x:v>
      </x:c>
      <x:c r="F8" s="6">
        <x:v>2.0</x:v>
      </x:c>
      <x:c r="I8" s="6" t="n">
        <x:f t="shared" ref="I8:J8" si="3">SUM(I2:I5)</x:f>
        <x:v>1715</x:v>
      </x:c>
      <x:c r="J8" s="6">
        <x:f t="shared" si="3"/>
        <x:v>168</x:v>
      </x:c>
    </x:row>
    <x:row r="9" ht="24" customHeight="1">
      <x:c r="A9" s="1" t="str">
        <x:v>Dinner</x:v>
      </x:c>
      <x:c r="B9" s="1" t="str">
        <x:v>Potato, baked</x:v>
      </x:c>
      <x:c r="C9" s="2" t="str">
        <x:f t="array" ref="C9">IF(B9="","",IFERROR(VLOOKUP(B9,'Food Database'!$B$2:$G$115,2,FALSE),"Check food"))</x:f>
        <x:v>1 medium size</x:v>
      </x:c>
      <x:c r="D9" s="6" t="n">
        <x:f t="array" ref="D9">IF(B9="","",IF(F9="","Enter servings",IFERROR(IF(ISNUMBER(VLOOKUP(B9,'Food Database'!$B$2:$G$115,3,FALSE)),VLOOKUP(B9,'Food Database'!$B$2:$G$115,3,FALSE)*F9,"Check label"),"Check food")))</x:f>
        <x:v>185</x:v>
      </x:c>
      <x:c r="E9" s="6" t="str">
        <x:f t="array" ref="E9">IF(B9="","",IF(F9="","Enter servings",IFERROR(IF(COUNTIFS('Food Database'!$B$2:$B$115,B9,'Food Database'!$E$2:$E$115,"&lt;&gt;")=0,"Not listed",VLOOKUP(B9,'Food Database'!$B$2:$G$115,4,FALSE)*F9),"Check food")))</x:f>
        <x:v>Not listed</x:v>
      </x:c>
      <x:c r="F9" s="6">
        <x:v>1.0</x:v>
      </x:c>
      <x:c r="I9" s="7"/>
      <x:c r="J9" s="7"/>
    </x:row>
    <x:row r="10" ht="24" customHeight="1">
      <x:c r="A10" s="1" t="str">
        <x:v>Dinner</x:v>
      </x:c>
      <x:c r="B10" s="1" t="str">
        <x:v>Potato, baked</x:v>
      </x:c>
      <x:c r="C10" s="2" t="str">
        <x:f t="array" ref="C10">IF(B10="","",IFERROR(VLOOKUP(B10,'Food Database'!$B$2:$G$115,2,FALSE),"Check food"))</x:f>
        <x:v>1 medium size</x:v>
      </x:c>
      <x:c r="D10" s="6" t="str">
        <x:f t="array" ref="D10">IF(B10="","",IF(F10="","Enter servings",IFERROR(IF(ISNUMBER(VLOOKUP(B10,'Food Database'!$B$2:$G$115,3,FALSE)),VLOOKUP(B10,'Food Database'!$B$2:$G$115,3,FALSE)*F10,"Check label"),"Check food")))</x:f>
        <x:v>Enter servings</x:v>
      </x:c>
      <x:c r="E10" s="6" t="str">
        <x:f t="array" ref="E10">IF(B10="","",IF(F10="","Enter servings",IFERROR(IF(COUNTIFS('Food Database'!$B$2:$B$115,B10,'Food Database'!$E$2:$E$115,"&lt;&gt;")=0,"Not listed",VLOOKUP(B10,'Food Database'!$B$2:$G$115,4,FALSE)*F10),"Check food")))</x:f>
        <x:v>Enter servings</x:v>
      </x:c>
      <x:c r="F10" s="7"/>
      <x:c r="H10" s="1" t="s">
        <x:v>12</x:v>
      </x:c>
      <x:c r="I10" s="7" t="str">
        <x:v>Personal targets</x:v>
      </x:c>
      <x:c r="J10" s="7"/>
    </x:row>
    <x:row r="11" ht="24" customHeight="1">
      <x:c r="D11" s="7"/>
      <x:c r="E11" s="7"/>
      <x:c r="F11" s="7"/>
      <x:c r="H11" s="1" t="s">
        <x:v>13</x:v>
      </x:c>
      <x:c r="I11" s="6">
        <x:v>2100.0</x:v>
      </x:c>
      <x:c r="J11" s="7"/>
    </x:row>
    <x:row r="12" ht="24" customHeight="1">
      <x:c r="D12" s="7"/>
      <x:c r="E12" s="7"/>
      <x:c r="F12" s="7"/>
      <x:c r="H12" s="1" t="s">
        <x:v>14</x:v>
      </x:c>
      <x:c r="I12" s="6">
        <x:v>170.0</x:v>
      </x:c>
      <x:c r="J12" s="7"/>
    </x:row>
    <x:row r="13" ht="24" customHeight="1">
      <x:c r="D13" s="7"/>
      <x:c r="E13" s="7"/>
      <x:c r="F13" s="7"/>
      <x:c r="H13" s="1" t="s">
        <x:v>15</x:v>
      </x:c>
      <x:c r="I13" s="6" t="n">
        <x:f>IF(I11="","",I11-I8)</x:f>
        <x:v>385</x:v>
      </x:c>
      <x:c r="J13" s="7"/>
    </x:row>
    <x:row r="14" ht="24" customHeight="1">
      <x:c r="D14" s="7"/>
      <x:c r="E14" s="7"/>
      <x:c r="F14" s="7"/>
      <x:c r="H14" s="1" t="s">
        <x:v>16</x:v>
      </x:c>
      <x:c r="I14" s="6" t="n">
        <x:f>IF(I12="","",I12-J8)</x:f>
        <x:v>2</x:v>
      </x:c>
      <x:c r="J14" s="7"/>
    </x:row>
    <x:row r="15" ht="24" customHeight="1">
      <x:c r="D15" s="7"/>
      <x:c r="E15" s="7"/>
      <x:c r="F15" s="7"/>
    </x:row>
    <x:row r="16" ht="24" customHeight="1">
      <x:c r="D16" s="7"/>
      <x:c r="E16" s="7"/>
      <x:c r="F16" s="7"/>
      <x:c r="H16" s="3" t="str">
        <x:f>IF(COUNTIF(C2:E10,"Check*")+COUNTIF(C2:E10,"Not listed")+COUNTIF(C2:E10,"Enter servings")&gt;0,"PARTIAL TOTALS: check flagged rows; missing values are excluded.","Totals include all entered foods and servings.")</x:f>
        <x:v>PARTIAL TOTALS: check flagged rows; missing values are excluded.</x:v>
      </x:c>
      <x:c r="I16" s="3"/>
      <x:c r="J16" s="3"/>
    </x:row>
    <x:row r="17" ht="24" customHeight="1">
      <x:c r="D17" s="7"/>
      <x:c r="E17" s="7"/>
      <x:c r="F17" s="7"/>
      <x:c r="H17" s="3"/>
      <x:c r="I17" s="3"/>
      <x:c r="J17" s="3"/>
    </x:row>
    <x:row r="18" ht="24" customHeight="1">
      <x:c r="H18" s="3"/>
      <x:c r="I18" s="3"/>
      <x:c r="J18" s="3"/>
    </x:row>
    <x:row r="20" ht="30" customHeight="1">
      <x:c r="A20" s="3" t="str">
        <x:v>EXAMPLE ONLY: meals and targets illustrate Jayden’s plan; they are not personal recommendations.</x:v>
      </x:c>
      <x:c r="B20" s="3"/>
      <x:c r="C20" s="3"/>
      <x:c r="D20" s="3"/>
      <x:c r="E20" s="3"/>
      <x:c r="F20" s="3"/>
      <x:c r="G20" s="3"/>
      <x:c r="H20" s="3"/>
      <x:c r="I20" s="3"/>
      <x:c r="J20" s="3"/>
    </x:row>
    <x:row r="21" ht="30" customHeight="1">
      <x:c r="A21" s="3" t="str">
        <x:v>Duplicate the daily log tab and name it with the date before starting a new day. History is not saved automatically.</x:v>
      </x:c>
      <x:c r="B21" s="3"/>
      <x:c r="C21" s="3"/>
      <x:c r="D21" s="3"/>
      <x:c r="E21" s="3"/>
      <x:c r="F21" s="3"/>
      <x:c r="G21" s="3"/>
      <x:c r="H21" s="3"/>
      <x:c r="I21" s="3"/>
      <x:c r="J21" s="3"/>
    </x:row>
    <x:row r="22" ht="30" customHeight="1">
      <x:c r="A22" s="3" t="str">
        <x:v>Edit food-label values in Food Database when needed. Missing nutrients are flagged; totals can be incomplete.</x:v>
      </x:c>
      <x:c r="B22" s="3"/>
      <x:c r="C22" s="3"/>
      <x:c r="D22" s="3"/>
      <x:c r="E22" s="3"/>
      <x:c r="F22" s="3"/>
      <x:c r="G22" s="3"/>
      <x:c r="H22" s="3"/>
      <x:c r="I22" s="3"/>
      <x:c r="J22" s="3"/>
    </x:row>
  </x:sheetData>
  <x:mergeCells>
    <x:mergeCell ref="H16:J18"/>
    <x:mergeCell ref="A20:J20"/>
    <x:mergeCell ref="A21:J21"/>
    <x:mergeCell ref="A22:J22"/>
  </x:mergeCells>
  <x:dataValidations count="3">
    <x:dataValidation type="list" allowBlank="1" sqref="B2:B10">
      <x:formula1>'Food Database'!$B$2:$B$115</x:formula1>
    </x:dataValidation>
    <x:dataValidation type="list" sqref="A2:A10">
      <x:formula1>"Breakfast,Lunch,Dinner,Snack"</x:formula1>
    </x:dataValidation>
    <x:dataValidation type="decimal" operator="greaterThanOrEqual" sqref="F2:F10">
      <x:formula1>0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ColWidth="12.630000114440918" defaultRowHeight="15.75"/>
  <x:cols>
    <x:col min="1" max="1" width="14" hidden="0" customWidth="1"/>
    <x:col min="2" max="2" width="30" hidden="0" customWidth="1"/>
    <x:col min="3" max="3" width="20" hidden="0" customWidth="1"/>
    <x:col min="4" max="4" width="16" hidden="0" customWidth="1"/>
    <x:col min="5" max="5" width="16" hidden="0" customWidth="1"/>
    <x:col min="6" max="6" width="20" hidden="0" customWidth="1"/>
    <x:col min="7" max="7" width="3" hidden="0" customWidth="1"/>
    <x:col min="8" max="8" width="23" hidden="0" customWidth="1"/>
    <x:col min="9" max="9" width="17" hidden="0" customWidth="1"/>
    <x:col min="10" max="10" width="17" hidden="0" customWidth="1"/>
  </x:cols>
  <x:sheetData>
    <x:row r="1" ht="24" customHeight="1">
      <x:c r="A1" s="4" t="s">
        <x:v>0</x:v>
      </x:c>
      <x:c r="B1" s="4" t="s">
        <x:v>1</x:v>
      </x:c>
      <x:c r="C1" s="4" t="s">
        <x:v>2</x:v>
      </x:c>
      <x:c r="D1" s="4" t="s">
        <x:v>3</x:v>
      </x:c>
      <x:c r="E1" s="4" t="s">
        <x:v>4</x:v>
      </x:c>
      <x:c r="F1" s="4" t="s">
        <x:v>5</x:v>
      </x:c>
      <x:c r="G1" s="5"/>
      <x:c r="H1" s="4" t="s">
        <x:v>6</x:v>
      </x:c>
      <x:c r="I1" s="4" t="s">
        <x:v>3</x:v>
      </x:c>
      <x:c r="J1" s="4" t="s">
        <x:v>4</x:v>
      </x:c>
    </x:row>
    <x:row r="2" ht="24" customHeight="1">
      <x:c r="A2" s="1" t="str">
        <x:v>Breakfast</x:v>
      </x:c>
      <x:c r="B2" s="1" t="str">
        <x:v>Eggs</x:v>
      </x:c>
      <x:c r="C2" s="2" t="str">
        <x:f t="array" ref="C2">IF(B2="","",IFERROR(VLOOKUP(B2,'Food Database'!$B$2:$G$115,2,FALSE),"Check food"))</x:f>
        <x:v>1 egg</x:v>
      </x:c>
      <x:c r="D2" s="6" t="n">
        <x:f t="array" ref="D2">IF(B2="","",IF(F2="","Enter servings",IFERROR(IF(ISNUMBER(VLOOKUP(B2,'Food Database'!$B$2:$G$115,3,FALSE)),VLOOKUP(B2,'Food Database'!$B$2:$G$115,3,FALSE)*F2,"Check label"),"Check food")))</x:f>
        <x:v>420</x:v>
      </x:c>
      <x:c r="E2" s="6" t="n">
        <x:f t="array" ref="E2">IF(B2="","",IF(F2="","Enter servings",IFERROR(IF(COUNTIFS('Food Database'!$B$2:$B$115,B2,'Food Database'!$E$2:$E$115,"&lt;&gt;")=0,"Not listed",VLOOKUP(B2,'Food Database'!$B$2:$G$115,4,FALSE)*F2),"Check food")))</x:f>
        <x:v>42</x:v>
      </x:c>
      <x:c r="F2" s="6">
        <x:v>6.0</x:v>
      </x:c>
      <x:c r="H2" s="1" t="s">
        <x:v>7</x:v>
      </x:c>
      <x:c r="I2" s="6" t="n">
        <x:f t="shared" ref="I2:I5" si="1">SUMIF($A$2:$A$17,H2,$D$2:$D$17)</x:f>
        <x:v>1000</x:v>
      </x:c>
      <x:c r="J2" s="6" t="n">
        <x:f t="shared" ref="J2:J5" si="2">SUMIF($A$2:$A$17,H2,$E$2:$E$17)</x:f>
        <x:v>100</x:v>
      </x:c>
    </x:row>
    <x:row r="3" ht="24" customHeight="1">
      <x:c r="A3" s="1" t="str">
        <x:v>Breakfast</x:v>
      </x:c>
      <x:c r="B3" s="1" t="str">
        <x:v>Turkey bacon</x:v>
      </x:c>
      <x:c r="C3" s="2" t="str">
        <x:f t="array" ref="C3">IF(B3="","",IFERROR(VLOOKUP(B3,'Food Database'!$B$2:$G$115,2,FALSE),"Check food"))</x:f>
        <x:v>1 slice</x:v>
      </x:c>
      <x:c r="D3" s="6" t="n">
        <x:f t="array" ref="D3">IF(B3="","",IF(F3="","Enter servings",IFERROR(IF(ISNUMBER(VLOOKUP(B3,'Food Database'!$B$2:$G$115,3,FALSE)),VLOOKUP(B3,'Food Database'!$B$2:$G$115,3,FALSE)*F3,"Check label"),"Check food")))</x:f>
        <x:v>200</x:v>
      </x:c>
      <x:c r="E3" s="6" t="n">
        <x:f t="array" ref="E3">IF(B3="","",IF(F3="","Enter servings",IFERROR(IF(COUNTIFS('Food Database'!$B$2:$B$115,B3,'Food Database'!$E$2:$E$115,"&lt;&gt;")=0,"Not listed",VLOOKUP(B3,'Food Database'!$B$2:$G$115,4,FALSE)*F3),"Check food")))</x:f>
        <x:v>24</x:v>
      </x:c>
      <x:c r="F3" s="6">
        <x:v>4.0</x:v>
      </x:c>
      <x:c r="H3" s="1" t="s">
        <x:v>8</x:v>
      </x:c>
      <x:c r="I3" s="6" t="n">
        <x:f t="shared" si="1">SUMIF($A$2:$A$17,H3,$D$2:$D$17)</x:f>
        <x:v>780</x:v>
      </x:c>
      <x:c r="J3" s="6" t="n">
        <x:f t="shared" si="2">SUMIF($A$2:$A$17,H3,$E$2:$E$17)</x:f>
        <x:v>48</x:v>
      </x:c>
    </x:row>
    <x:row r="4" ht="24" customHeight="1">
      <x:c r="A4" s="1" t="str">
        <x:v>Breakfast</x:v>
      </x:c>
      <x:c r="B4" s="1" t="str">
        <x:v>Greek yogurt</x:v>
      </x:c>
      <x:c r="C4" s="2" t="str">
        <x:f t="array" ref="C4">IF(B4="","",IFERROR(VLOOKUP(B4,'Food Database'!$B$2:$G$115,2,FALSE),"Check food"))</x:f>
        <x:v>1 Cup</x:v>
      </x:c>
      <x:c r="D4" s="6" t="n">
        <x:f t="array" ref="D4">IF(B4="","",IF(F4="","Enter servings",IFERROR(IF(ISNUMBER(VLOOKUP(B4,'Food Database'!$B$2:$G$115,3,FALSE)),VLOOKUP(B4,'Food Database'!$B$2:$G$115,3,FALSE)*F4,"Check label"),"Check food")))</x:f>
        <x:v>110</x:v>
      </x:c>
      <x:c r="E4" s="6" t="n">
        <x:f t="array" ref="E4">IF(B4="","",IF(F4="","Enter servings",IFERROR(IF(COUNTIFS('Food Database'!$B$2:$B$115,B4,'Food Database'!$E$2:$E$115,"&lt;&gt;")=0,"Not listed",VLOOKUP(B4,'Food Database'!$B$2:$G$115,4,FALSE)*F4),"Check food")))</x:f>
        <x:v>10</x:v>
      </x:c>
      <x:c r="F4" s="6">
        <x:v>1.0</x:v>
      </x:c>
      <x:c r="H4" s="1" t="s">
        <x:v>9</x:v>
      </x:c>
      <x:c r="I4" s="6" t="n">
        <x:f t="shared" si="1">SUMIF($A$2:$A$17,H4,$D$2:$D$17)</x:f>
        <x:v>1655</x:v>
      </x:c>
      <x:c r="J4" s="6" t="n">
        <x:f t="shared" si="2">SUMIF($A$2:$A$17,H4,$E$2:$E$17)</x:f>
        <x:v>112</x:v>
      </x:c>
    </x:row>
    <x:row r="5" ht="24" customHeight="1">
      <x:c r="A5" s="1" t="str">
        <x:v>Breakfast</x:v>
      </x:c>
      <x:c r="B5" s="1" t="str">
        <x:v>Oatmeal</x:v>
      </x:c>
      <x:c r="C5" s="2" t="str">
        <x:f t="array" ref="C5">IF(B5="","",IFERROR(VLOOKUP(B5,'Food Database'!$B$2:$G$115,2,FALSE),"Check food"))</x:f>
        <x:v>1 Cup</x:v>
      </x:c>
      <x:c r="D5" s="6" t="n">
        <x:f t="array" ref="D5">IF(B5="","",IF(F5="","Enter servings",IFERROR(IF(ISNUMBER(VLOOKUP(B5,'Food Database'!$B$2:$G$115,3,FALSE)),VLOOKUP(B5,'Food Database'!$B$2:$G$115,3,FALSE)*F5,"Check label"),"Check food")))</x:f>
        <x:v>150</x:v>
      </x:c>
      <x:c r="E5" s="6" t="str">
        <x:f t="array" ref="E5">IF(B5="","",IF(F5="","Enter servings",IFERROR(IF(COUNTIFS('Food Database'!$B$2:$B$115,B5,'Food Database'!$E$2:$E$115,"&lt;&gt;")=0,"Not listed",VLOOKUP(B5,'Food Database'!$B$2:$G$115,4,FALSE)*F5),"Check food")))</x:f>
        <x:v>Not listed</x:v>
      </x:c>
      <x:c r="F5" s="6">
        <x:v>1.0</x:v>
      </x:c>
      <x:c r="H5" s="1" t="s">
        <x:v>10</x:v>
      </x:c>
      <x:c r="I5" s="6" t="n">
        <x:f t="shared" si="1">SUMIF($A$2:$A$17,H5,$D$2:$D$17)</x:f>
        <x:v>348</x:v>
      </x:c>
      <x:c r="J5" s="6" t="n">
        <x:f t="shared" si="2">SUMIF($A$2:$A$17,H5,$E$2:$E$17)</x:f>
        <x:v>6</x:v>
      </x:c>
    </x:row>
    <x:row r="6" ht="24" customHeight="1">
      <x:c r="A6" s="1" t="str">
        <x:v>Breakfast</x:v>
      </x:c>
      <x:c r="B6" s="1" t="str">
        <x:v>Whey Protein Powder</x:v>
      </x:c>
      <x:c r="C6" s="2" t="str">
        <x:f t="array" ref="C6">IF(B6="","",IFERROR(VLOOKUP(B6,'Food Database'!$B$2:$G$115,2,FALSE),"Check food"))</x:f>
        <x:v>1 scoop</x:v>
      </x:c>
      <x:c r="D6" s="6" t="n">
        <x:f t="array" ref="D6">IF(B6="","",IF(F6="","Enter servings",IFERROR(IF(ISNUMBER(VLOOKUP(B6,'Food Database'!$B$2:$G$115,3,FALSE)),VLOOKUP(B6,'Food Database'!$B$2:$G$115,3,FALSE)*F6,"Check label"),"Check food")))</x:f>
        <x:v>120</x:v>
      </x:c>
      <x:c r="E6" s="6" t="n">
        <x:f t="array" ref="E6">IF(B6="","",IF(F6="","Enter servings",IFERROR(IF(COUNTIFS('Food Database'!$B$2:$B$115,B6,'Food Database'!$E$2:$E$115,"&lt;&gt;")=0,"Not listed",VLOOKUP(B6,'Food Database'!$B$2:$G$115,4,FALSE)*F6),"Check food")))</x:f>
        <x:v>24</x:v>
      </x:c>
      <x:c r="F6" s="6">
        <x:v>1.0</x:v>
      </x:c>
      <x:c r="I6" s="7"/>
      <x:c r="J6" s="7"/>
    </x:row>
    <x:row r="7" ht="24" customHeight="1">
      <x:c r="A7" s="1" t="str">
        <x:v>Lunch</x:v>
      </x:c>
      <x:c r="B7" s="1" t="str">
        <x:v>Chicken Breast</x:v>
      </x:c>
      <x:c r="C7" s="2" t="str">
        <x:f t="array" ref="C7">IF(B7="","",IFERROR(VLOOKUP(B7,'Food Database'!$B$2:$G$115,2,FALSE),"Check food"))</x:f>
        <x:v>4 OZ</x:v>
      </x:c>
      <x:c r="D7" s="6" t="n">
        <x:f t="array" ref="D7">IF(B7="","",IF(F7="","Enter servings",IFERROR(IF(ISNUMBER(VLOOKUP(B7,'Food Database'!$B$2:$G$115,3,FALSE)),VLOOKUP(B7,'Food Database'!$B$2:$G$115,3,FALSE)*F7,"Check label"),"Check food")))</x:f>
        <x:v>240</x:v>
      </x:c>
      <x:c r="E7" s="6" t="n">
        <x:f t="array" ref="E7">IF(B7="","",IF(F7="","Enter servings",IFERROR(IF(COUNTIFS('Food Database'!$B$2:$B$115,B7,'Food Database'!$E$2:$E$115,"&lt;&gt;")=0,"Not listed",VLOOKUP(B7,'Food Database'!$B$2:$G$115,4,FALSE)*F7),"Check food")))</x:f>
        <x:v>48</x:v>
      </x:c>
      <x:c r="F7" s="6">
        <x:v>2.0</x:v>
      </x:c>
      <x:c r="H7" s="1" t="s">
        <x:v>11</x:v>
      </x:c>
      <x:c r="I7" s="6" t="s">
        <x:v>3</x:v>
      </x:c>
      <x:c r="J7" s="6" t="s">
        <x:v>4</x:v>
      </x:c>
    </x:row>
    <x:row r="8" ht="24" customHeight="1">
      <x:c r="A8" s="1" t="str">
        <x:v>Lunch</x:v>
      </x:c>
      <x:c r="B8" s="1" t="str">
        <x:v>Broccoli</x:v>
      </x:c>
      <x:c r="C8" s="2" t="str">
        <x:f t="array" ref="C8">IF(B8="","",IFERROR(VLOOKUP(B8,'Food Database'!$B$2:$G$115,2,FALSE),"Check food"))</x:f>
        <x:v>1 cup</x:v>
      </x:c>
      <x:c r="D8" s="6" t="n">
        <x:f t="array" ref="D8">IF(B8="","",IF(F8="","Enter servings",IFERROR(IF(ISNUMBER(VLOOKUP(B8,'Food Database'!$B$2:$G$115,3,FALSE)),VLOOKUP(B8,'Food Database'!$B$2:$G$115,3,FALSE)*F8,"Check label"),"Check food")))</x:f>
        <x:v>55</x:v>
      </x:c>
      <x:c r="E8" s="6" t="str">
        <x:f t="array" ref="E8">IF(B8="","",IF(F8="","Enter servings",IFERROR(IF(COUNTIFS('Food Database'!$B$2:$B$115,B8,'Food Database'!$E$2:$E$115,"&lt;&gt;")=0,"Not listed",VLOOKUP(B8,'Food Database'!$B$2:$G$115,4,FALSE)*F8),"Check food")))</x:f>
        <x:v>Not listed</x:v>
      </x:c>
      <x:c r="F8" s="6">
        <x:v>1.0</x:v>
      </x:c>
      <x:c r="I8" s="6" t="n">
        <x:f t="shared" ref="I8:J8" si="3">SUM(I2:I5)</x:f>
        <x:v>3783</x:v>
      </x:c>
      <x:c r="J8" s="6">
        <x:f t="shared" si="3"/>
        <x:v>232</x:v>
      </x:c>
    </x:row>
    <x:row r="9" ht="24" customHeight="1">
      <x:c r="A9" s="1" t="str">
        <x:v>Lunch</x:v>
      </x:c>
      <x:c r="B9" s="1" t="str">
        <x:v>White rice, cooked</x:v>
      </x:c>
      <x:c r="C9" s="2" t="str">
        <x:f t="array" ref="C9">IF(B9="","",IFERROR(VLOOKUP(B9,'Food Database'!$B$2:$G$115,2,FALSE),"Check food"))</x:f>
        <x:v>1 Cup</x:v>
      </x:c>
      <x:c r="D9" s="6" t="n">
        <x:f t="array" ref="D9">IF(B9="","",IF(F9="","Enter servings",IFERROR(IF(ISNUMBER(VLOOKUP(B9,'Food Database'!$B$2:$G$115,3,FALSE)),VLOOKUP(B9,'Food Database'!$B$2:$G$115,3,FALSE)*F9,"Check label"),"Check food")))</x:f>
        <x:v>205</x:v>
      </x:c>
      <x:c r="E9" s="6" t="str">
        <x:f t="array" ref="E9">IF(B9="","",IF(F9="","Enter servings",IFERROR(IF(COUNTIFS('Food Database'!$B$2:$B$115,B9,'Food Database'!$E$2:$E$115,"&lt;&gt;")=0,"Not listed",VLOOKUP(B9,'Food Database'!$B$2:$G$115,4,FALSE)*F9),"Check food")))</x:f>
        <x:v>Not listed</x:v>
      </x:c>
      <x:c r="F9" s="6">
        <x:v>1.0</x:v>
      </x:c>
      <x:c r="I9" s="7"/>
      <x:c r="J9" s="7"/>
    </x:row>
    <x:row r="10" ht="24" customHeight="1">
      <x:c r="A10" s="1" t="str">
        <x:v>Lunch</x:v>
      </x:c>
      <x:c r="B10" s="1" t="str">
        <x:v>Goldfish crackers</x:v>
      </x:c>
      <x:c r="C10" s="2" t="str">
        <x:f t="array" ref="C10">IF(B10="","",IFERROR(VLOOKUP(B10,'Food Database'!$B$2:$G$115,2,FALSE),"Check food"))</x:f>
        <x:v>54 pieces</x:v>
      </x:c>
      <x:c r="D10" s="6" t="n">
        <x:f t="array" ref="D10">IF(B10="","",IF(F10="","Enter servings",IFERROR(IF(ISNUMBER(VLOOKUP(B10,'Food Database'!$B$2:$G$115,3,FALSE)),VLOOKUP(B10,'Food Database'!$B$2:$G$115,3,FALSE)*F10,"Check label"),"Check food")))</x:f>
        <x:v>280</x:v>
      </x:c>
      <x:c r="E10" s="6" t="str">
        <x:f t="array" ref="E10">IF(B10="","",IF(F10="","Enter servings",IFERROR(IF(COUNTIFS('Food Database'!$B$2:$B$115,B10,'Food Database'!$E$2:$E$115,"&lt;&gt;")=0,"Not listed",VLOOKUP(B10,'Food Database'!$B$2:$G$115,4,FALSE)*F10),"Check food")))</x:f>
        <x:v>Not listed</x:v>
      </x:c>
      <x:c r="F10" s="6">
        <x:v>2.0</x:v>
      </x:c>
      <x:c r="H10" s="1" t="s">
        <x:v>12</x:v>
      </x:c>
      <x:c r="I10" s="6" t="str">
        <x:v>Personal targets</x:v>
      </x:c>
      <x:c r="J10" s="7"/>
    </x:row>
    <x:row r="11" ht="24" customHeight="1">
      <x:c r="A11" s="1" t="str">
        <x:v>Dinner</x:v>
      </x:c>
      <x:c r="B11" s="1" t="str">
        <x:v>90% ground beef</x:v>
      </x:c>
      <x:c r="C11" s="2" t="str">
        <x:f t="array" ref="C11">IF(B11="","",IFERROR(VLOOKUP(B11,'Food Database'!$B$2:$G$115,2,FALSE),"Check food"))</x:f>
        <x:v>4OZ</x:v>
      </x:c>
      <x:c r="D11" s="6" t="n">
        <x:f t="array" ref="D11">IF(B11="","",IF(F11="","Enter servings",IFERROR(IF(ISNUMBER(VLOOKUP(B11,'Food Database'!$B$2:$G$115,3,FALSE)),VLOOKUP(B11,'Food Database'!$B$2:$G$115,3,FALSE)*F11,"Check label"),"Check food")))</x:f>
        <x:v>800</x:v>
      </x:c>
      <x:c r="E11" s="6" t="n">
        <x:f t="array" ref="E11">IF(B11="","",IF(F11="","Enter servings",IFERROR(IF(COUNTIFS('Food Database'!$B$2:$B$115,B11,'Food Database'!$E$2:$E$115,"&lt;&gt;")=0,"Not listed",VLOOKUP(B11,'Food Database'!$B$2:$G$115,4,FALSE)*F11),"Check food")))</x:f>
        <x:v>88</x:v>
      </x:c>
      <x:c r="F11" s="6">
        <x:v>4.0</x:v>
      </x:c>
      <x:c r="H11" s="1" t="s">
        <x:v>13</x:v>
      </x:c>
      <x:c r="I11" s="6">
        <x:v>3303.0</x:v>
      </x:c>
      <x:c r="J11" s="7"/>
    </x:row>
    <x:row r="12" ht="24" customHeight="1">
      <x:c r="A12" s="1" t="str">
        <x:v>Dinner</x:v>
      </x:c>
      <x:c r="B12" s="1" t="str">
        <x:v>Potato, baked</x:v>
      </x:c>
      <x:c r="C12" s="2" t="str">
        <x:f t="array" ref="C12">IF(B12="","",IFERROR(VLOOKUP(B12,'Food Database'!$B$2:$G$115,2,FALSE),"Check food"))</x:f>
        <x:v>1 medium size</x:v>
      </x:c>
      <x:c r="D12" s="6" t="n">
        <x:f t="array" ref="D12">IF(B12="","",IF(F12="","Enter servings",IFERROR(IF(ISNUMBER(VLOOKUP(B12,'Food Database'!$B$2:$G$115,3,FALSE)),VLOOKUP(B12,'Food Database'!$B$2:$G$115,3,FALSE)*F12,"Check label"),"Check food")))</x:f>
        <x:v>370</x:v>
      </x:c>
      <x:c r="E12" s="6" t="str">
        <x:f t="array" ref="E12">IF(B12="","",IF(F12="","Enter servings",IFERROR(IF(COUNTIFS('Food Database'!$B$2:$B$115,B12,'Food Database'!$E$2:$E$115,"&lt;&gt;")=0,"Not listed",VLOOKUP(B12,'Food Database'!$B$2:$G$115,4,FALSE)*F12),"Check food")))</x:f>
        <x:v>Not listed</x:v>
      </x:c>
      <x:c r="F12" s="6">
        <x:v>2.0</x:v>
      </x:c>
      <x:c r="H12" s="1" t="s">
        <x:v>14</x:v>
      </x:c>
      <x:c r="I12" s="6">
        <x:v>200.0</x:v>
      </x:c>
      <x:c r="J12" s="7"/>
    </x:row>
    <x:row r="13" ht="24" customHeight="1">
      <x:c r="A13" s="1" t="str">
        <x:v>Dinner</x:v>
      </x:c>
      <x:c r="B13" s="1" t="str">
        <x:v>White rice, cooked</x:v>
      </x:c>
      <x:c r="C13" s="2" t="str">
        <x:f t="array" ref="C13">IF(B13="","",IFERROR(VLOOKUP(B13,'Food Database'!$B$2:$G$115,2,FALSE),"Check food"))</x:f>
        <x:v>1 Cup</x:v>
      </x:c>
      <x:c r="D13" s="6" t="n">
        <x:f t="array" ref="D13">IF(B13="","",IF(F13="","Enter servings",IFERROR(IF(ISNUMBER(VLOOKUP(B13,'Food Database'!$B$2:$G$115,3,FALSE)),VLOOKUP(B13,'Food Database'!$B$2:$G$115,3,FALSE)*F13,"Check label"),"Check food")))</x:f>
        <x:v>205</x:v>
      </x:c>
      <x:c r="E13" s="6" t="str">
        <x:f t="array" ref="E13">IF(B13="","",IF(F13="","Enter servings",IFERROR(IF(COUNTIFS('Food Database'!$B$2:$B$115,B13,'Food Database'!$E$2:$E$115,"&lt;&gt;")=0,"Not listed",VLOOKUP(B13,'Food Database'!$B$2:$G$115,4,FALSE)*F13),"Check food")))</x:f>
        <x:v>Not listed</x:v>
      </x:c>
      <x:c r="F13" s="6">
        <x:v>1.0</x:v>
      </x:c>
      <x:c r="H13" s="1" t="s">
        <x:v>15</x:v>
      </x:c>
      <x:c r="I13" s="6" t="n">
        <x:f>IF(I11="","",I11-I8)</x:f>
        <x:v>-480</x:v>
      </x:c>
      <x:c r="J13" s="7"/>
    </x:row>
    <x:row r="14" ht="24" customHeight="1">
      <x:c r="A14" s="1" t="str">
        <x:v>Dinner</x:v>
      </x:c>
      <x:c r="B14" s="1" t="str">
        <x:v>Fried egg</x:v>
      </x:c>
      <x:c r="C14" s="2" t="str">
        <x:f t="array" ref="C14">IF(B14="","",IFERROR(VLOOKUP(B14,'Food Database'!$B$2:$G$115,2,FALSE),"Check food"))</x:f>
        <x:v>1 egg</x:v>
      </x:c>
      <x:c r="D14" s="6" t="n">
        <x:f t="array" ref="D14">IF(B14="","",IF(F14="","Enter servings",IFERROR(IF(ISNUMBER(VLOOKUP(B14,'Food Database'!$B$2:$G$115,3,FALSE)),VLOOKUP(B14,'Food Database'!$B$2:$G$115,3,FALSE)*F14,"Check label"),"Check food")))</x:f>
        <x:v>280</x:v>
      </x:c>
      <x:c r="E14" s="6" t="n">
        <x:f t="array" ref="E14">IF(B14="","",IF(F14="","Enter servings",IFERROR(IF(COUNTIFS('Food Database'!$B$2:$B$115,B14,'Food Database'!$E$2:$E$115,"&lt;&gt;")=0,"Not listed",VLOOKUP(B14,'Food Database'!$B$2:$G$115,4,FALSE)*F14),"Check food")))</x:f>
        <x:v>24</x:v>
      </x:c>
      <x:c r="F14" s="6">
        <x:v>4.0</x:v>
      </x:c>
      <x:c r="H14" s="1" t="s">
        <x:v>16</x:v>
      </x:c>
      <x:c r="I14" s="6" t="n">
        <x:f>IF(I12="","",I12-J8)</x:f>
        <x:v>-32</x:v>
      </x:c>
      <x:c r="J14" s="7"/>
    </x:row>
    <x:row r="15" ht="24" customHeight="1">
      <x:c r="A15" s="1" t="str">
        <x:v>Snack</x:v>
      </x:c>
      <x:c r="B15" s="1" t="str">
        <x:v>Peanut Butter</x:v>
      </x:c>
      <x:c r="C15" s="2" t="str">
        <x:f t="array" ref="C15">IF(B15="","",IFERROR(VLOOKUP(B15,'Food Database'!$B$2:$G$115,2,FALSE),"Check food"))</x:f>
        <x:v>2 TBSP</x:v>
      </x:c>
      <x:c r="D15" s="6" t="n">
        <x:f t="array" ref="D15">IF(B15="","",IF(F15="","Enter servings",IFERROR(IF(ISNUMBER(VLOOKUP(B15,'Food Database'!$B$2:$G$115,3,FALSE)),VLOOKUP(B15,'Food Database'!$B$2:$G$115,3,FALSE)*F15,"Check label"),"Check food")))</x:f>
        <x:v>188</x:v>
      </x:c>
      <x:c r="E15" s="6" t="n">
        <x:f t="array" ref="E15">IF(B15="","",IF(F15="","Enter servings",IFERROR(IF(COUNTIFS('Food Database'!$B$2:$B$115,B15,'Food Database'!$E$2:$E$115,"&lt;&gt;")=0,"Not listed",VLOOKUP(B15,'Food Database'!$B$2:$G$115,4,FALSE)*F15),"Check food")))</x:f>
        <x:v>6</x:v>
      </x:c>
      <x:c r="F15" s="6">
        <x:v>1.0</x:v>
      </x:c>
    </x:row>
    <x:row r="16" ht="24" customHeight="1">
      <x:c r="A16" s="1" t="str">
        <x:v>Snack</x:v>
      </x:c>
      <x:c r="B16" s="1" t="str">
        <x:v>White bread</x:v>
      </x:c>
      <x:c r="C16" s="2" t="str">
        <x:f t="array" ref="C16">IF(B16="","",IFERROR(VLOOKUP(B16,'Food Database'!$B$2:$G$115,2,FALSE),"Check food"))</x:f>
        <x:v>per slice</x:v>
      </x:c>
      <x:c r="D16" s="6" t="n">
        <x:f t="array" ref="D16">IF(B16="","",IF(F16="","Enter servings",IFERROR(IF(ISNUMBER(VLOOKUP(B16,'Food Database'!$B$2:$G$115,3,FALSE)),VLOOKUP(B16,'Food Database'!$B$2:$G$115,3,FALSE)*F16,"Check label"),"Check food")))</x:f>
        <x:v>140</x:v>
      </x:c>
      <x:c r="E16" s="6" t="str">
        <x:f t="array" ref="E16">IF(B16="","",IF(F16="","Enter servings",IFERROR(IF(COUNTIFS('Food Database'!$B$2:$B$115,B16,'Food Database'!$E$2:$E$115,"&lt;&gt;")=0,"Not listed",VLOOKUP(B16,'Food Database'!$B$2:$G$115,4,FALSE)*F16),"Check food")))</x:f>
        <x:v>Not listed</x:v>
      </x:c>
      <x:c r="F16" s="6">
        <x:v>2.0</x:v>
      </x:c>
      <x:c r="H16" s="3" t="str">
        <x:f>IF(COUNTIF(C2:E17,"Check*")+COUNTIF(C2:E17,"Not listed")+COUNTIF(C2:E17,"Enter servings")&gt;0,"PARTIAL TOTALS: check flagged rows; missing values are excluded.","Totals include all entered foods and servings.")</x:f>
        <x:v>PARTIAL TOTALS: check flagged rows; missing values are excluded.</x:v>
      </x:c>
      <x:c r="I16" s="3"/>
      <x:c r="J16" s="3"/>
    </x:row>
    <x:row r="17" ht="24" customHeight="1">
      <x:c r="A17" s="1" t="str">
        <x:v>Snack</x:v>
      </x:c>
      <x:c r="B17" s="1" t="str">
        <x:v>Zero sugar jam</x:v>
      </x:c>
      <x:c r="C17" s="2" t="str">
        <x:f t="array" ref="C17">IF(B17="","",IFERROR(VLOOKUP(B17,'Food Database'!$B$2:$G$115,2,FALSE),"Check food"))</x:f>
        <x:v>2 TBSP</x:v>
      </x:c>
      <x:c r="D17" s="6" t="n">
        <x:f t="array" ref="D17">IF(B17="","",IF(F17="","Enter servings",IFERROR(IF(ISNUMBER(VLOOKUP(B17,'Food Database'!$B$2:$G$115,3,FALSE)),VLOOKUP(B17,'Food Database'!$B$2:$G$115,3,FALSE)*F17,"Check label"),"Check food")))</x:f>
        <x:v>20</x:v>
      </x:c>
      <x:c r="E17" s="6" t="n">
        <x:f t="array" ref="E17">IF(B17="","",IF(F17="","Enter servings",IFERROR(IF(COUNTIFS('Food Database'!$B$2:$B$115,B17,'Food Database'!$E$2:$E$115,"&lt;&gt;")=0,"Not listed",VLOOKUP(B17,'Food Database'!$B$2:$G$115,4,FALSE)*F17),"Check food")))</x:f>
        <x:v>0</x:v>
      </x:c>
      <x:c r="F17" s="6">
        <x:v>2.0</x:v>
      </x:c>
      <x:c r="H17" s="3"/>
      <x:c r="I17" s="3"/>
      <x:c r="J17" s="3"/>
    </x:row>
    <x:row r="18" ht="24" customHeight="1">
      <x:c r="H18" s="3"/>
      <x:c r="I18" s="3"/>
      <x:c r="J18" s="3"/>
    </x:row>
    <x:row r="20" ht="30" customHeight="1">
      <x:c r="A20" s="3" t="str">
        <x:v>EXAMPLE ONLY: meals and targets illustrate Jayden’s plan; they are not personal recommendations.</x:v>
      </x:c>
      <x:c r="B20" s="3"/>
      <x:c r="C20" s="3"/>
      <x:c r="D20" s="3"/>
      <x:c r="E20" s="3"/>
      <x:c r="F20" s="3"/>
      <x:c r="G20" s="3"/>
      <x:c r="H20" s="3"/>
      <x:c r="I20" s="3"/>
      <x:c r="J20" s="3"/>
    </x:row>
    <x:row r="21" ht="30" customHeight="1">
      <x:c r="A21" s="3" t="str">
        <x:v>Duplicate the daily log tab and name it with the date before starting a new day. History is not saved automatically.</x:v>
      </x:c>
      <x:c r="B21" s="3"/>
      <x:c r="C21" s="3"/>
      <x:c r="D21" s="3"/>
      <x:c r="E21" s="3"/>
      <x:c r="F21" s="3"/>
      <x:c r="G21" s="3"/>
      <x:c r="H21" s="3"/>
      <x:c r="I21" s="3"/>
      <x:c r="J21" s="3"/>
    </x:row>
    <x:row r="22" ht="30" customHeight="1">
      <x:c r="A22" s="3" t="str">
        <x:v>Edit food-label values in Food Database when needed. Missing nutrients are flagged; totals can be incomplete.</x:v>
      </x:c>
      <x:c r="B22" s="3"/>
      <x:c r="C22" s="3"/>
      <x:c r="D22" s="3"/>
      <x:c r="E22" s="3"/>
      <x:c r="F22" s="3"/>
      <x:c r="G22" s="3"/>
      <x:c r="H22" s="3"/>
      <x:c r="I22" s="3"/>
      <x:c r="J22" s="3"/>
    </x:row>
  </x:sheetData>
  <x:mergeCells>
    <x:mergeCell ref="H16:J18"/>
    <x:mergeCell ref="A20:J20"/>
    <x:mergeCell ref="A21:J21"/>
    <x:mergeCell ref="A22:J22"/>
  </x:mergeCells>
  <x:dataValidations count="3">
    <x:dataValidation type="list" allowBlank="1" sqref="B2:B17">
      <x:formula1>'Food Database'!$B$2:$B$115</x:formula1>
    </x:dataValidation>
    <x:dataValidation type="list" sqref="A2:A17">
      <x:formula1>"Breakfast,Lunch,Dinner,Snack"</x:formula1>
    </x:dataValidation>
    <x:dataValidation type="decimal" operator="greaterThanOrEqual" sqref="F2:F17">
      <x:formula1>0</x:formula1>
    </x:dataValidation>
  </x:dataValidations>
  <x:pageMargins left="0.7" right="0.7" top="0.75" bottom="0.75" header="0.3" footer="0.3"/>
</x:worksheet>
</file>